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1"/>
  <workbookPr codeName="ThisWorkbook"/>
  <mc:AlternateContent xmlns:mc="http://schemas.openxmlformats.org/markup-compatibility/2006">
    <mc:Choice Requires="x15">
      <x15ac:absPath xmlns:x15ac="http://schemas.microsoft.com/office/spreadsheetml/2010/11/ac" url="C:\Users\magdalena.grosberga\OneDrive - VARAM\Desktop\Natura 2000 anketas\Jaunas Naturas\"/>
    </mc:Choice>
  </mc:AlternateContent>
  <xr:revisionPtr revIDLastSave="13" documentId="13_ncr:1_{B42FB107-A8BA-43D0-8451-B7B3E734C891}" xr6:coauthVersionLast="47" xr6:coauthVersionMax="47" xr10:uidLastSave="{37647AF5-578F-4693-A1FC-9600FD1DB8FA}"/>
  <bookViews>
    <workbookView xWindow="-108" yWindow="-108" windowWidth="23256" windowHeight="12576" tabRatio="642" xr2:uid="{00000000-000D-0000-FFFF-FFFF00000000}"/>
  </bookViews>
  <sheets>
    <sheet name="Anketa" sheetId="1" r:id="rId1"/>
    <sheet name="Lapa1" sheetId="16" state="hidden" r:id="rId2"/>
    <sheet name="N200 info" sheetId="13" state="hidden" r:id="rId3"/>
    <sheet name="Biotopi poligonos" sheetId="15" state="hidden" r:id="rId4"/>
    <sheet name="Sheet1" sheetId="12" state="hidden" r:id="rId5"/>
    <sheet name="Mikroliegumu sugas" sheetId="11" state="hidden" r:id="rId6"/>
    <sheet name="Skaidrojumi 1. daļa un biotopi" sheetId="2" state="hidden" r:id="rId7"/>
    <sheet name="Sugas skaidrojumi" sheetId="5" state="hidden" r:id="rId8"/>
    <sheet name="Biotopu direktīvas II p. sugas" sheetId="9" state="hidden" r:id="rId9"/>
    <sheet name="3.2.+4. anketas daļa" sheetId="7" state="hidden" r:id="rId10"/>
  </sheets>
  <definedNames>
    <definedName name="_xlnm._FilterDatabase" localSheetId="0" hidden="1">Anketa!$A$26:$J$37</definedName>
    <definedName name="Dropdownlist">#REF!:INDEX(#REF!,COUNTIF(#REF!,"?*"))</definedName>
    <definedName name="Poligonu_skaits">'Skaidrojumi 1. daļa un biotopi'!$I$2:$I$11</definedName>
    <definedName name="Teritorijas_platība">'Skaidrojumi 1. daļa un biotopi'!$I$2:$I$11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4" i="1" l="1"/>
  <c r="B4" i="1"/>
  <c r="D14" i="1"/>
  <c r="E4" i="15"/>
  <c r="F4" i="15" s="1"/>
  <c r="E5" i="15"/>
  <c r="F5" i="15" s="1"/>
  <c r="E6" i="15"/>
  <c r="F6" i="15" s="1"/>
  <c r="E7" i="15"/>
  <c r="F7" i="15" s="1"/>
  <c r="E8" i="15"/>
  <c r="F8" i="15" s="1"/>
  <c r="E9" i="15"/>
  <c r="F9" i="15" s="1"/>
  <c r="E10" i="15"/>
  <c r="F10" i="15" s="1"/>
  <c r="E11" i="15"/>
  <c r="F11" i="15" s="1"/>
  <c r="E12" i="15"/>
  <c r="F12" i="15" s="1"/>
  <c r="E13" i="15"/>
  <c r="F13" i="15" s="1"/>
  <c r="E14" i="15"/>
  <c r="F14" i="15" s="1"/>
  <c r="E15" i="15"/>
  <c r="F15" i="15" s="1"/>
  <c r="E16" i="15"/>
  <c r="F16" i="15" s="1"/>
  <c r="E17" i="15"/>
  <c r="F17" i="15" s="1"/>
  <c r="E18" i="15"/>
  <c r="F18" i="15" s="1"/>
  <c r="E19" i="15"/>
  <c r="F19" i="15" s="1"/>
  <c r="E20" i="15"/>
  <c r="F20" i="15" s="1"/>
  <c r="E21" i="15"/>
  <c r="F21" i="15" s="1"/>
  <c r="E22" i="15"/>
  <c r="F22" i="15" s="1"/>
  <c r="E23" i="15"/>
  <c r="F23" i="15" s="1"/>
  <c r="E24" i="15"/>
  <c r="F24" i="15" s="1"/>
  <c r="E25" i="15"/>
  <c r="F25" i="15" s="1"/>
  <c r="E26" i="15"/>
  <c r="F26" i="15" s="1"/>
  <c r="E27" i="15"/>
  <c r="E28" i="15"/>
  <c r="E29" i="15"/>
  <c r="E30" i="15"/>
  <c r="E31" i="15"/>
  <c r="E32" i="15"/>
  <c r="F32" i="15" s="1"/>
  <c r="E33" i="15"/>
  <c r="F33" i="15" s="1"/>
  <c r="E34" i="15"/>
  <c r="F34" i="15" s="1"/>
  <c r="E35" i="15"/>
  <c r="F35" i="15" s="1"/>
  <c r="E36" i="15"/>
  <c r="F36" i="15" s="1"/>
  <c r="E37" i="15"/>
  <c r="F37" i="15" s="1"/>
  <c r="E38" i="15"/>
  <c r="F38" i="15" s="1"/>
  <c r="E39" i="15"/>
  <c r="F39" i="15" s="1"/>
  <c r="E40" i="15"/>
  <c r="F40" i="15" s="1"/>
  <c r="E41" i="15"/>
  <c r="F41" i="15" s="1"/>
  <c r="E42" i="15"/>
  <c r="F42" i="15" s="1"/>
  <c r="E43" i="15"/>
  <c r="F43" i="15" s="1"/>
  <c r="E44" i="15"/>
  <c r="E45" i="15"/>
  <c r="E46" i="15"/>
  <c r="E47" i="15"/>
  <c r="E48" i="15"/>
  <c r="E49" i="15"/>
  <c r="F49" i="15" s="1"/>
  <c r="E50" i="15"/>
  <c r="E51" i="15"/>
  <c r="E52" i="15"/>
  <c r="E53" i="15"/>
  <c r="E54" i="15"/>
  <c r="E55" i="15"/>
  <c r="E56" i="15"/>
  <c r="E57" i="15"/>
  <c r="F57" i="15" s="1"/>
  <c r="E58" i="15"/>
  <c r="E59" i="15"/>
  <c r="E60" i="15"/>
  <c r="E61" i="15"/>
  <c r="E62" i="15"/>
  <c r="E63" i="15"/>
  <c r="E64" i="15"/>
  <c r="E65" i="15"/>
  <c r="F65" i="15" s="1"/>
  <c r="E66" i="15"/>
  <c r="F66" i="15" s="1"/>
  <c r="E67" i="15"/>
  <c r="F67" i="15" s="1"/>
  <c r="E68" i="15"/>
  <c r="F68" i="15" s="1"/>
  <c r="E69" i="15"/>
  <c r="F69" i="15" s="1"/>
  <c r="E70" i="15"/>
  <c r="F70" i="15" s="1"/>
  <c r="E71" i="15"/>
  <c r="F71" i="15" s="1"/>
  <c r="E72" i="15"/>
  <c r="F72" i="15" s="1"/>
  <c r="E73" i="15"/>
  <c r="F73" i="15" s="1"/>
  <c r="E74" i="15"/>
  <c r="F74" i="15" s="1"/>
  <c r="E75" i="15"/>
  <c r="F75" i="15" s="1"/>
  <c r="E76" i="15"/>
  <c r="F76" i="15" s="1"/>
  <c r="E77" i="15"/>
  <c r="F77" i="15" s="1"/>
  <c r="E78" i="15"/>
  <c r="F78" i="15" s="1"/>
  <c r="E79" i="15"/>
  <c r="F79" i="15" s="1"/>
  <c r="E80" i="15"/>
  <c r="F80" i="15" s="1"/>
  <c r="E81" i="15"/>
  <c r="F81" i="15" s="1"/>
  <c r="E82" i="15"/>
  <c r="F82" i="15" s="1"/>
  <c r="E83" i="15"/>
  <c r="F83" i="15" s="1"/>
  <c r="E84" i="15"/>
  <c r="F84" i="15" s="1"/>
  <c r="E85" i="15"/>
  <c r="F85" i="15" s="1"/>
  <c r="E86" i="15"/>
  <c r="F86" i="15" s="1"/>
  <c r="E87" i="15"/>
  <c r="F87" i="15" s="1"/>
  <c r="E88" i="15"/>
  <c r="F88" i="15" s="1"/>
  <c r="E89" i="15"/>
  <c r="F89" i="15" s="1"/>
  <c r="E90" i="15"/>
  <c r="F90" i="15" s="1"/>
  <c r="E91" i="15"/>
  <c r="F91" i="15" s="1"/>
  <c r="E92" i="15"/>
  <c r="F92" i="15" s="1"/>
  <c r="E93" i="15"/>
  <c r="F93" i="15" s="1"/>
  <c r="E94" i="15"/>
  <c r="F94" i="15" s="1"/>
  <c r="E95" i="15"/>
  <c r="F95" i="15" s="1"/>
  <c r="E96" i="15"/>
  <c r="F96" i="15" s="1"/>
  <c r="E97" i="15"/>
  <c r="F97" i="15" s="1"/>
  <c r="E98" i="15"/>
  <c r="F98" i="15" s="1"/>
  <c r="E99" i="15"/>
  <c r="F99" i="15" s="1"/>
  <c r="E100" i="15"/>
  <c r="F100" i="15" s="1"/>
  <c r="E101" i="15"/>
  <c r="F101" i="15" s="1"/>
  <c r="E102" i="15"/>
  <c r="F102" i="15" s="1"/>
  <c r="E103" i="15"/>
  <c r="F103" i="15" s="1"/>
  <c r="E104" i="15"/>
  <c r="F104" i="15" s="1"/>
  <c r="E105" i="15"/>
  <c r="F105" i="15" s="1"/>
  <c r="E106" i="15"/>
  <c r="F106" i="15" s="1"/>
  <c r="E107" i="15"/>
  <c r="F107" i="15" s="1"/>
  <c r="E108" i="15"/>
  <c r="F108" i="15" s="1"/>
  <c r="E109" i="15"/>
  <c r="F109" i="15" s="1"/>
  <c r="E110" i="15"/>
  <c r="F110" i="15" s="1"/>
  <c r="E111" i="15"/>
  <c r="F111" i="15" s="1"/>
  <c r="E112" i="15"/>
  <c r="F112" i="15" s="1"/>
  <c r="E113" i="15"/>
  <c r="F113" i="15" s="1"/>
  <c r="E114" i="15"/>
  <c r="F114" i="15" s="1"/>
  <c r="E115" i="15"/>
  <c r="F115" i="15" s="1"/>
  <c r="E116" i="15"/>
  <c r="F116" i="15" s="1"/>
  <c r="E117" i="15"/>
  <c r="F117" i="15" s="1"/>
  <c r="E118" i="15"/>
  <c r="F118" i="15" s="1"/>
  <c r="E119" i="15"/>
  <c r="F119" i="15" s="1"/>
  <c r="E120" i="15"/>
  <c r="F120" i="15" s="1"/>
  <c r="E121" i="15"/>
  <c r="F121" i="15" s="1"/>
  <c r="E122" i="15"/>
  <c r="F122" i="15" s="1"/>
  <c r="E123" i="15"/>
  <c r="F123" i="15" s="1"/>
  <c r="E124" i="15"/>
  <c r="F124" i="15" s="1"/>
  <c r="E125" i="15"/>
  <c r="F125" i="15" s="1"/>
  <c r="E126" i="15"/>
  <c r="F126" i="15" s="1"/>
  <c r="E127" i="15"/>
  <c r="F127" i="15" s="1"/>
  <c r="E128" i="15"/>
  <c r="F128" i="15" s="1"/>
  <c r="E129" i="15"/>
  <c r="F129" i="15" s="1"/>
  <c r="E130" i="15"/>
  <c r="F130" i="15" s="1"/>
  <c r="E131" i="15"/>
  <c r="F131" i="15" s="1"/>
  <c r="E132" i="15"/>
  <c r="F132" i="15" s="1"/>
  <c r="E133" i="15"/>
  <c r="F133" i="15" s="1"/>
  <c r="E134" i="15"/>
  <c r="F134" i="15" s="1"/>
  <c r="E135" i="15"/>
  <c r="F135" i="15" s="1"/>
  <c r="E136" i="15"/>
  <c r="F136" i="15" s="1"/>
  <c r="E137" i="15"/>
  <c r="F137" i="15" s="1"/>
  <c r="E138" i="15"/>
  <c r="F138" i="15" s="1"/>
  <c r="E139" i="15"/>
  <c r="F139" i="15" s="1"/>
  <c r="E140" i="15"/>
  <c r="F140" i="15" s="1"/>
  <c r="E141" i="15"/>
  <c r="F141" i="15" s="1"/>
  <c r="E142" i="15"/>
  <c r="F142" i="15" s="1"/>
  <c r="E143" i="15"/>
  <c r="F143" i="15" s="1"/>
  <c r="E144" i="15"/>
  <c r="F144" i="15" s="1"/>
  <c r="E145" i="15"/>
  <c r="F145" i="15" s="1"/>
  <c r="E146" i="15"/>
  <c r="F146" i="15" s="1"/>
  <c r="E147" i="15"/>
  <c r="F147" i="15" s="1"/>
  <c r="E148" i="15"/>
  <c r="F148" i="15" s="1"/>
  <c r="E149" i="15"/>
  <c r="F149" i="15" s="1"/>
  <c r="E150" i="15"/>
  <c r="F150" i="15" s="1"/>
  <c r="E151" i="15"/>
  <c r="F151" i="15" s="1"/>
  <c r="E152" i="15"/>
  <c r="F152" i="15" s="1"/>
  <c r="E153" i="15"/>
  <c r="F153" i="15" s="1"/>
  <c r="E154" i="15"/>
  <c r="F154" i="15" s="1"/>
  <c r="E155" i="15"/>
  <c r="F155" i="15" s="1"/>
  <c r="E156" i="15"/>
  <c r="F156" i="15" s="1"/>
  <c r="E157" i="15"/>
  <c r="F157" i="15" s="1"/>
  <c r="E158" i="15"/>
  <c r="F158" i="15" s="1"/>
  <c r="E159" i="15"/>
  <c r="F159" i="15" s="1"/>
  <c r="E160" i="15"/>
  <c r="F160" i="15" s="1"/>
  <c r="E161" i="15"/>
  <c r="F161" i="15" s="1"/>
  <c r="E162" i="15"/>
  <c r="F162" i="15" s="1"/>
  <c r="E163" i="15"/>
  <c r="F163" i="15" s="1"/>
  <c r="E164" i="15"/>
  <c r="F164" i="15" s="1"/>
  <c r="E165" i="15"/>
  <c r="F165" i="15" s="1"/>
  <c r="E166" i="15"/>
  <c r="F166" i="15" s="1"/>
  <c r="E167" i="15"/>
  <c r="F167" i="15" s="1"/>
  <c r="E168" i="15"/>
  <c r="F168" i="15" s="1"/>
  <c r="E169" i="15"/>
  <c r="F169" i="15" s="1"/>
  <c r="E170" i="15"/>
  <c r="F170" i="15" s="1"/>
  <c r="E171" i="15"/>
  <c r="F171" i="15" s="1"/>
  <c r="E172" i="15"/>
  <c r="F172" i="15" s="1"/>
  <c r="E173" i="15"/>
  <c r="F173" i="15" s="1"/>
  <c r="E174" i="15"/>
  <c r="F174" i="15" s="1"/>
  <c r="E175" i="15"/>
  <c r="F175" i="15" s="1"/>
  <c r="E176" i="15"/>
  <c r="F176" i="15" s="1"/>
  <c r="E177" i="15"/>
  <c r="F177" i="15" s="1"/>
  <c r="E178" i="15"/>
  <c r="F178" i="15" s="1"/>
  <c r="E179" i="15"/>
  <c r="F179" i="15" s="1"/>
  <c r="E180" i="15"/>
  <c r="F180" i="15" s="1"/>
  <c r="E181" i="15"/>
  <c r="F181" i="15" s="1"/>
  <c r="E182" i="15"/>
  <c r="F182" i="15" s="1"/>
  <c r="E183" i="15"/>
  <c r="F183" i="15" s="1"/>
  <c r="E184" i="15"/>
  <c r="F184" i="15" s="1"/>
  <c r="E185" i="15"/>
  <c r="F185" i="15" s="1"/>
  <c r="E186" i="15"/>
  <c r="F186" i="15" s="1"/>
  <c r="E187" i="15"/>
  <c r="F187" i="15" s="1"/>
  <c r="E188" i="15"/>
  <c r="F188" i="15" s="1"/>
  <c r="E189" i="15"/>
  <c r="F189" i="15" s="1"/>
  <c r="E190" i="15"/>
  <c r="F190" i="15" s="1"/>
  <c r="E191" i="15"/>
  <c r="F191" i="15" s="1"/>
  <c r="E192" i="15"/>
  <c r="F192" i="15" s="1"/>
  <c r="E193" i="15"/>
  <c r="F193" i="15" s="1"/>
  <c r="E194" i="15"/>
  <c r="F194" i="15" s="1"/>
  <c r="E195" i="15"/>
  <c r="F195" i="15" s="1"/>
  <c r="E196" i="15"/>
  <c r="F196" i="15" s="1"/>
  <c r="E197" i="15"/>
  <c r="F197" i="15" s="1"/>
  <c r="E198" i="15"/>
  <c r="F198" i="15" s="1"/>
  <c r="E199" i="15"/>
  <c r="F199" i="15" s="1"/>
  <c r="E200" i="15"/>
  <c r="F200" i="15" s="1"/>
  <c r="E201" i="15"/>
  <c r="F201" i="15" s="1"/>
  <c r="E202" i="15"/>
  <c r="F202" i="15" s="1"/>
  <c r="E203" i="15"/>
  <c r="F203" i="15" s="1"/>
  <c r="E204" i="15"/>
  <c r="F204" i="15" s="1"/>
  <c r="E205" i="15"/>
  <c r="F205" i="15" s="1"/>
  <c r="E206" i="15"/>
  <c r="F206" i="15" s="1"/>
  <c r="E207" i="15"/>
  <c r="F207" i="15" s="1"/>
  <c r="E208" i="15"/>
  <c r="F208" i="15" s="1"/>
  <c r="E209" i="15"/>
  <c r="F209" i="15" s="1"/>
  <c r="E210" i="15"/>
  <c r="F210" i="15" s="1"/>
  <c r="E211" i="15"/>
  <c r="F211" i="15" s="1"/>
  <c r="E212" i="15"/>
  <c r="F212" i="15" s="1"/>
  <c r="E213" i="15"/>
  <c r="F213" i="15" s="1"/>
  <c r="E214" i="15"/>
  <c r="F214" i="15" s="1"/>
  <c r="E215" i="15"/>
  <c r="F215" i="15" s="1"/>
  <c r="E216" i="15"/>
  <c r="F216" i="15" s="1"/>
  <c r="E217" i="15"/>
  <c r="F217" i="15" s="1"/>
  <c r="E218" i="15"/>
  <c r="F218" i="15" s="1"/>
  <c r="E219" i="15"/>
  <c r="F219" i="15" s="1"/>
  <c r="E220" i="15"/>
  <c r="F220" i="15" s="1"/>
  <c r="E221" i="15"/>
  <c r="F221" i="15" s="1"/>
  <c r="E222" i="15"/>
  <c r="F222" i="15" s="1"/>
  <c r="E223" i="15"/>
  <c r="F223" i="15" s="1"/>
  <c r="E224" i="15"/>
  <c r="F224" i="15" s="1"/>
  <c r="E225" i="15"/>
  <c r="F225" i="15" s="1"/>
  <c r="E226" i="15"/>
  <c r="F226" i="15" s="1"/>
  <c r="E227" i="15"/>
  <c r="F227" i="15" s="1"/>
  <c r="E228" i="15"/>
  <c r="F228" i="15" s="1"/>
  <c r="E229" i="15"/>
  <c r="F229" i="15" s="1"/>
  <c r="E230" i="15"/>
  <c r="F230" i="15" s="1"/>
  <c r="E231" i="15"/>
  <c r="F231" i="15" s="1"/>
  <c r="E232" i="15"/>
  <c r="F232" i="15" s="1"/>
  <c r="E233" i="15"/>
  <c r="F233" i="15" s="1"/>
  <c r="E234" i="15"/>
  <c r="F234" i="15" s="1"/>
  <c r="E235" i="15"/>
  <c r="F235" i="15" s="1"/>
  <c r="E236" i="15"/>
  <c r="F236" i="15" s="1"/>
  <c r="E237" i="15"/>
  <c r="F237" i="15" s="1"/>
  <c r="E238" i="15"/>
  <c r="F238" i="15" s="1"/>
  <c r="E239" i="15"/>
  <c r="F239" i="15" s="1"/>
  <c r="E240" i="15"/>
  <c r="F240" i="15" s="1"/>
  <c r="E241" i="15"/>
  <c r="F241" i="15" s="1"/>
  <c r="E242" i="15"/>
  <c r="F242" i="15" s="1"/>
  <c r="E243" i="15"/>
  <c r="F243" i="15" s="1"/>
  <c r="E244" i="15"/>
  <c r="F244" i="15" s="1"/>
  <c r="E245" i="15"/>
  <c r="F245" i="15" s="1"/>
  <c r="E246" i="15"/>
  <c r="F246" i="15" s="1"/>
  <c r="E247" i="15"/>
  <c r="F247" i="15" s="1"/>
  <c r="E248" i="15"/>
  <c r="F248" i="15" s="1"/>
  <c r="E249" i="15"/>
  <c r="F249" i="15" s="1"/>
  <c r="E250" i="15"/>
  <c r="F250" i="15" s="1"/>
  <c r="E251" i="15"/>
  <c r="F251" i="15" s="1"/>
  <c r="E252" i="15"/>
  <c r="F252" i="15" s="1"/>
  <c r="E253" i="15"/>
  <c r="F253" i="15" s="1"/>
  <c r="E254" i="15"/>
  <c r="F254" i="15" s="1"/>
  <c r="E255" i="15"/>
  <c r="F255" i="15" s="1"/>
  <c r="E256" i="15"/>
  <c r="F256" i="15" s="1"/>
  <c r="E257" i="15"/>
  <c r="F257" i="15" s="1"/>
  <c r="E258" i="15"/>
  <c r="F258" i="15" s="1"/>
  <c r="E259" i="15"/>
  <c r="F259" i="15" s="1"/>
  <c r="E260" i="15"/>
  <c r="F260" i="15" s="1"/>
  <c r="E261" i="15"/>
  <c r="F261" i="15" s="1"/>
  <c r="E262" i="15"/>
  <c r="F262" i="15" s="1"/>
  <c r="E263" i="15"/>
  <c r="F263" i="15" s="1"/>
  <c r="E264" i="15"/>
  <c r="F264" i="15" s="1"/>
  <c r="E265" i="15"/>
  <c r="F265" i="15" s="1"/>
  <c r="E266" i="15"/>
  <c r="F266" i="15" s="1"/>
  <c r="E267" i="15"/>
  <c r="F267" i="15" s="1"/>
  <c r="E268" i="15"/>
  <c r="F268" i="15" s="1"/>
  <c r="E269" i="15"/>
  <c r="F269" i="15" s="1"/>
  <c r="E270" i="15"/>
  <c r="F270" i="15" s="1"/>
  <c r="E271" i="15"/>
  <c r="F271" i="15" s="1"/>
  <c r="E272" i="15"/>
  <c r="F272" i="15" s="1"/>
  <c r="E273" i="15"/>
  <c r="F273" i="15" s="1"/>
  <c r="E274" i="15"/>
  <c r="F274" i="15" s="1"/>
  <c r="E275" i="15"/>
  <c r="F275" i="15" s="1"/>
  <c r="E276" i="15"/>
  <c r="F276" i="15" s="1"/>
  <c r="E277" i="15"/>
  <c r="F277" i="15" s="1"/>
  <c r="E278" i="15"/>
  <c r="F278" i="15" s="1"/>
  <c r="E279" i="15"/>
  <c r="F279" i="15" s="1"/>
  <c r="E280" i="15"/>
  <c r="F280" i="15" s="1"/>
  <c r="E281" i="15"/>
  <c r="F281" i="15" s="1"/>
  <c r="E282" i="15"/>
  <c r="F282" i="15" s="1"/>
  <c r="E283" i="15"/>
  <c r="F283" i="15" s="1"/>
  <c r="E284" i="15"/>
  <c r="F284" i="15" s="1"/>
  <c r="E285" i="15"/>
  <c r="F285" i="15" s="1"/>
  <c r="E286" i="15"/>
  <c r="F286" i="15" s="1"/>
  <c r="E287" i="15"/>
  <c r="F287" i="15" s="1"/>
  <c r="E288" i="15"/>
  <c r="F288" i="15" s="1"/>
  <c r="E289" i="15"/>
  <c r="F289" i="15" s="1"/>
  <c r="E290" i="15"/>
  <c r="F290" i="15" s="1"/>
  <c r="E291" i="15"/>
  <c r="F291" i="15" s="1"/>
  <c r="E292" i="15"/>
  <c r="F292" i="15" s="1"/>
  <c r="E293" i="15"/>
  <c r="F293" i="15" s="1"/>
  <c r="E294" i="15"/>
  <c r="F294" i="15" s="1"/>
  <c r="E295" i="15"/>
  <c r="F295" i="15" s="1"/>
  <c r="E296" i="15"/>
  <c r="F296" i="15" s="1"/>
  <c r="E297" i="15"/>
  <c r="F297" i="15" s="1"/>
  <c r="E298" i="15"/>
  <c r="F298" i="15" s="1"/>
  <c r="E299" i="15"/>
  <c r="F299" i="15" s="1"/>
  <c r="E300" i="15"/>
  <c r="F300" i="15" s="1"/>
  <c r="E301" i="15"/>
  <c r="F301" i="15" s="1"/>
  <c r="E302" i="15"/>
  <c r="F302" i="15" s="1"/>
  <c r="E303" i="15"/>
  <c r="F303" i="15" s="1"/>
  <c r="E304" i="15"/>
  <c r="F304" i="15" s="1"/>
  <c r="E305" i="15"/>
  <c r="F305" i="15" s="1"/>
  <c r="E306" i="15"/>
  <c r="F306" i="15" s="1"/>
  <c r="E307" i="15"/>
  <c r="F307" i="15" s="1"/>
  <c r="E308" i="15"/>
  <c r="F308" i="15" s="1"/>
  <c r="E309" i="15"/>
  <c r="F309" i="15" s="1"/>
  <c r="E310" i="15"/>
  <c r="F310" i="15" s="1"/>
  <c r="E311" i="15"/>
  <c r="F311" i="15" s="1"/>
  <c r="E312" i="15"/>
  <c r="F312" i="15" s="1"/>
  <c r="E313" i="15"/>
  <c r="F313" i="15" s="1"/>
  <c r="E314" i="15"/>
  <c r="F314" i="15" s="1"/>
  <c r="E315" i="15"/>
  <c r="F315" i="15" s="1"/>
  <c r="E316" i="15"/>
  <c r="F316" i="15" s="1"/>
  <c r="E317" i="15"/>
  <c r="F317" i="15" s="1"/>
  <c r="E318" i="15"/>
  <c r="F318" i="15" s="1"/>
  <c r="E319" i="15"/>
  <c r="F319" i="15" s="1"/>
  <c r="E320" i="15"/>
  <c r="F320" i="15" s="1"/>
  <c r="E321" i="15"/>
  <c r="F321" i="15" s="1"/>
  <c r="E322" i="15"/>
  <c r="F322" i="15" s="1"/>
  <c r="E323" i="15"/>
  <c r="F323" i="15" s="1"/>
  <c r="E324" i="15"/>
  <c r="F324" i="15" s="1"/>
  <c r="E325" i="15"/>
  <c r="F325" i="15" s="1"/>
  <c r="E326" i="15"/>
  <c r="F326" i="15" s="1"/>
  <c r="E327" i="15"/>
  <c r="F327" i="15" s="1"/>
  <c r="E328" i="15"/>
  <c r="F328" i="15" s="1"/>
  <c r="E329" i="15"/>
  <c r="F329" i="15" s="1"/>
  <c r="E330" i="15"/>
  <c r="F330" i="15" s="1"/>
  <c r="E331" i="15"/>
  <c r="F331" i="15" s="1"/>
  <c r="E332" i="15"/>
  <c r="F332" i="15" s="1"/>
  <c r="E333" i="15"/>
  <c r="F333" i="15" s="1"/>
  <c r="E334" i="15"/>
  <c r="F334" i="15" s="1"/>
  <c r="E335" i="15"/>
  <c r="F335" i="15" s="1"/>
  <c r="E336" i="15"/>
  <c r="F336" i="15" s="1"/>
  <c r="E337" i="15"/>
  <c r="F337" i="15" s="1"/>
  <c r="E338" i="15"/>
  <c r="F338" i="15" s="1"/>
  <c r="E339" i="15"/>
  <c r="F339" i="15" s="1"/>
  <c r="E340" i="15"/>
  <c r="F340" i="15" s="1"/>
  <c r="E341" i="15"/>
  <c r="F341" i="15" s="1"/>
  <c r="E342" i="15"/>
  <c r="F342" i="15" s="1"/>
  <c r="E343" i="15"/>
  <c r="F343" i="15" s="1"/>
  <c r="E344" i="15"/>
  <c r="F344" i="15" s="1"/>
  <c r="E345" i="15"/>
  <c r="F345" i="15" s="1"/>
  <c r="E346" i="15"/>
  <c r="F346" i="15" s="1"/>
  <c r="E347" i="15"/>
  <c r="F347" i="15" s="1"/>
  <c r="E348" i="15"/>
  <c r="F348" i="15" s="1"/>
  <c r="E349" i="15"/>
  <c r="F349" i="15" s="1"/>
  <c r="E350" i="15"/>
  <c r="F350" i="15" s="1"/>
  <c r="E351" i="15"/>
  <c r="F351" i="15" s="1"/>
  <c r="E352" i="15"/>
  <c r="F352" i="15" s="1"/>
  <c r="E353" i="15"/>
  <c r="F353" i="15" s="1"/>
  <c r="E354" i="15"/>
  <c r="F354" i="15" s="1"/>
  <c r="E355" i="15"/>
  <c r="F355" i="15" s="1"/>
  <c r="E356" i="15"/>
  <c r="F356" i="15" s="1"/>
  <c r="E357" i="15"/>
  <c r="F357" i="15" s="1"/>
  <c r="E358" i="15"/>
  <c r="F358" i="15" s="1"/>
  <c r="E359" i="15"/>
  <c r="F359" i="15" s="1"/>
  <c r="E360" i="15"/>
  <c r="F360" i="15" s="1"/>
  <c r="E361" i="15"/>
  <c r="F361" i="15" s="1"/>
  <c r="E362" i="15"/>
  <c r="F362" i="15" s="1"/>
  <c r="E363" i="15"/>
  <c r="F363" i="15" s="1"/>
  <c r="E364" i="15"/>
  <c r="F364" i="15" s="1"/>
  <c r="E365" i="15"/>
  <c r="F365" i="15" s="1"/>
  <c r="E366" i="15"/>
  <c r="F366" i="15" s="1"/>
  <c r="E367" i="15"/>
  <c r="F367" i="15" s="1"/>
  <c r="E368" i="15"/>
  <c r="F368" i="15" s="1"/>
  <c r="E369" i="15"/>
  <c r="F369" i="15" s="1"/>
  <c r="E370" i="15"/>
  <c r="F370" i="15" s="1"/>
  <c r="E371" i="15"/>
  <c r="F371" i="15" s="1"/>
  <c r="E372" i="15"/>
  <c r="F372" i="15" s="1"/>
  <c r="E373" i="15"/>
  <c r="F373" i="15" s="1"/>
  <c r="E374" i="15"/>
  <c r="F374" i="15" s="1"/>
  <c r="E375" i="15"/>
  <c r="F375" i="15" s="1"/>
  <c r="E376" i="15"/>
  <c r="F376" i="15" s="1"/>
  <c r="E377" i="15"/>
  <c r="F377" i="15" s="1"/>
  <c r="E378" i="15"/>
  <c r="F378" i="15" s="1"/>
  <c r="E379" i="15"/>
  <c r="F379" i="15" s="1"/>
  <c r="E380" i="15"/>
  <c r="F380" i="15" s="1"/>
  <c r="E381" i="15"/>
  <c r="F381" i="15" s="1"/>
  <c r="E382" i="15"/>
  <c r="F382" i="15" s="1"/>
  <c r="E383" i="15"/>
  <c r="F383" i="15" s="1"/>
  <c r="E384" i="15"/>
  <c r="F384" i="15" s="1"/>
  <c r="E385" i="15"/>
  <c r="F385" i="15" s="1"/>
  <c r="E386" i="15"/>
  <c r="F386" i="15" s="1"/>
  <c r="E387" i="15"/>
  <c r="F387" i="15" s="1"/>
  <c r="E388" i="15"/>
  <c r="F388" i="15" s="1"/>
  <c r="E389" i="15"/>
  <c r="F389" i="15" s="1"/>
  <c r="E390" i="15"/>
  <c r="F390" i="15" s="1"/>
  <c r="E391" i="15"/>
  <c r="F391" i="15" s="1"/>
  <c r="E392" i="15"/>
  <c r="F392" i="15" s="1"/>
  <c r="E393" i="15"/>
  <c r="F393" i="15" s="1"/>
  <c r="E394" i="15"/>
  <c r="F394" i="15" s="1"/>
  <c r="E395" i="15"/>
  <c r="F395" i="15" s="1"/>
  <c r="E396" i="15"/>
  <c r="F396" i="15" s="1"/>
  <c r="E397" i="15"/>
  <c r="F397" i="15" s="1"/>
  <c r="E398" i="15"/>
  <c r="F398" i="15" s="1"/>
  <c r="E399" i="15"/>
  <c r="F399" i="15" s="1"/>
  <c r="E400" i="15"/>
  <c r="F400" i="15" s="1"/>
  <c r="E401" i="15"/>
  <c r="F401" i="15" s="1"/>
  <c r="E402" i="15"/>
  <c r="F402" i="15" s="1"/>
  <c r="E403" i="15"/>
  <c r="F403" i="15" s="1"/>
  <c r="E404" i="15"/>
  <c r="F404" i="15" s="1"/>
  <c r="E405" i="15"/>
  <c r="F405" i="15" s="1"/>
  <c r="E406" i="15"/>
  <c r="F406" i="15" s="1"/>
  <c r="E407" i="15"/>
  <c r="F407" i="15" s="1"/>
  <c r="E408" i="15"/>
  <c r="F408" i="15" s="1"/>
  <c r="E409" i="15"/>
  <c r="F409" i="15" s="1"/>
  <c r="E410" i="15"/>
  <c r="F410" i="15" s="1"/>
  <c r="E411" i="15"/>
  <c r="F411" i="15" s="1"/>
  <c r="E412" i="15"/>
  <c r="F412" i="15" s="1"/>
  <c r="E413" i="15"/>
  <c r="F413" i="15" s="1"/>
  <c r="E414" i="15"/>
  <c r="F414" i="15" s="1"/>
  <c r="E415" i="15"/>
  <c r="F415" i="15" s="1"/>
  <c r="E416" i="15"/>
  <c r="F416" i="15" s="1"/>
  <c r="E417" i="15"/>
  <c r="F417" i="15" s="1"/>
  <c r="E418" i="15"/>
  <c r="F418" i="15" s="1"/>
  <c r="E419" i="15"/>
  <c r="F419" i="15" s="1"/>
  <c r="E420" i="15"/>
  <c r="F420" i="15" s="1"/>
  <c r="E421" i="15"/>
  <c r="F421" i="15" s="1"/>
  <c r="E422" i="15"/>
  <c r="F422" i="15" s="1"/>
  <c r="E423" i="15"/>
  <c r="F423" i="15" s="1"/>
  <c r="E424" i="15"/>
  <c r="F424" i="15" s="1"/>
  <c r="E425" i="15"/>
  <c r="F425" i="15" s="1"/>
  <c r="E426" i="15"/>
  <c r="F426" i="15" s="1"/>
  <c r="E427" i="15"/>
  <c r="F427" i="15" s="1"/>
  <c r="E428" i="15"/>
  <c r="F428" i="15" s="1"/>
  <c r="E429" i="15"/>
  <c r="F429" i="15" s="1"/>
  <c r="E430" i="15"/>
  <c r="F430" i="15" s="1"/>
  <c r="E431" i="15"/>
  <c r="F431" i="15" s="1"/>
  <c r="E432" i="15"/>
  <c r="F432" i="15" s="1"/>
  <c r="E433" i="15"/>
  <c r="F433" i="15" s="1"/>
  <c r="E434" i="15"/>
  <c r="F434" i="15" s="1"/>
  <c r="E435" i="15"/>
  <c r="F435" i="15" s="1"/>
  <c r="E436" i="15"/>
  <c r="F436" i="15" s="1"/>
  <c r="E437" i="15"/>
  <c r="F437" i="15" s="1"/>
  <c r="E438" i="15"/>
  <c r="F438" i="15" s="1"/>
  <c r="E439" i="15"/>
  <c r="F439" i="15" s="1"/>
  <c r="E440" i="15"/>
  <c r="F440" i="15" s="1"/>
  <c r="E441" i="15"/>
  <c r="F441" i="15" s="1"/>
  <c r="E442" i="15"/>
  <c r="F442" i="15" s="1"/>
  <c r="E443" i="15"/>
  <c r="F443" i="15" s="1"/>
  <c r="E444" i="15"/>
  <c r="F444" i="15" s="1"/>
  <c r="E445" i="15"/>
  <c r="F445" i="15" s="1"/>
  <c r="E446" i="15"/>
  <c r="F446" i="15" s="1"/>
  <c r="E447" i="15"/>
  <c r="F447" i="15" s="1"/>
  <c r="E448" i="15"/>
  <c r="F448" i="15" s="1"/>
  <c r="E449" i="15"/>
  <c r="F449" i="15" s="1"/>
  <c r="E450" i="15"/>
  <c r="F450" i="15" s="1"/>
  <c r="E451" i="15"/>
  <c r="F451" i="15" s="1"/>
  <c r="E452" i="15"/>
  <c r="F452" i="15" s="1"/>
  <c r="E453" i="15"/>
  <c r="F453" i="15" s="1"/>
  <c r="E454" i="15"/>
  <c r="F454" i="15" s="1"/>
  <c r="E455" i="15"/>
  <c r="F455" i="15" s="1"/>
  <c r="E456" i="15"/>
  <c r="F456" i="15" s="1"/>
  <c r="E457" i="15"/>
  <c r="F457" i="15" s="1"/>
  <c r="E458" i="15"/>
  <c r="F458" i="15" s="1"/>
  <c r="E459" i="15"/>
  <c r="F459" i="15" s="1"/>
  <c r="E460" i="15"/>
  <c r="F460" i="15" s="1"/>
  <c r="E461" i="15"/>
  <c r="F461" i="15" s="1"/>
  <c r="E462" i="15"/>
  <c r="F462" i="15" s="1"/>
  <c r="E463" i="15"/>
  <c r="F463" i="15" s="1"/>
  <c r="E464" i="15"/>
  <c r="F464" i="15" s="1"/>
  <c r="E465" i="15"/>
  <c r="F465" i="15" s="1"/>
  <c r="E466" i="15"/>
  <c r="F466" i="15" s="1"/>
  <c r="E467" i="15"/>
  <c r="F467" i="15" s="1"/>
  <c r="E468" i="15"/>
  <c r="F468" i="15" s="1"/>
  <c r="E469" i="15"/>
  <c r="F469" i="15" s="1"/>
  <c r="E470" i="15"/>
  <c r="F470" i="15" s="1"/>
  <c r="E471" i="15"/>
  <c r="F471" i="15" s="1"/>
  <c r="E472" i="15"/>
  <c r="F472" i="15" s="1"/>
  <c r="E473" i="15"/>
  <c r="F473" i="15" s="1"/>
  <c r="E474" i="15"/>
  <c r="F474" i="15" s="1"/>
  <c r="E475" i="15"/>
  <c r="F475" i="15" s="1"/>
  <c r="E476" i="15"/>
  <c r="F476" i="15" s="1"/>
  <c r="E477" i="15"/>
  <c r="F477" i="15" s="1"/>
  <c r="E478" i="15"/>
  <c r="F478" i="15" s="1"/>
  <c r="E479" i="15"/>
  <c r="F479" i="15" s="1"/>
  <c r="E480" i="15"/>
  <c r="F480" i="15" s="1"/>
  <c r="E481" i="15"/>
  <c r="F481" i="15" s="1"/>
  <c r="E482" i="15"/>
  <c r="F482" i="15" s="1"/>
  <c r="E483" i="15"/>
  <c r="F483" i="15" s="1"/>
  <c r="E484" i="15"/>
  <c r="F484" i="15" s="1"/>
  <c r="E485" i="15"/>
  <c r="F485" i="15" s="1"/>
  <c r="E486" i="15"/>
  <c r="F486" i="15" s="1"/>
  <c r="E487" i="15"/>
  <c r="F487" i="15" s="1"/>
  <c r="E488" i="15"/>
  <c r="F488" i="15" s="1"/>
  <c r="E489" i="15"/>
  <c r="F489" i="15" s="1"/>
  <c r="E490" i="15"/>
  <c r="F490" i="15" s="1"/>
  <c r="E491" i="15"/>
  <c r="F491" i="15" s="1"/>
  <c r="E492" i="15"/>
  <c r="F492" i="15" s="1"/>
  <c r="E493" i="15"/>
  <c r="F493" i="15" s="1"/>
  <c r="E494" i="15"/>
  <c r="F494" i="15" s="1"/>
  <c r="E495" i="15"/>
  <c r="F495" i="15" s="1"/>
  <c r="E496" i="15"/>
  <c r="F496" i="15" s="1"/>
  <c r="E497" i="15"/>
  <c r="F497" i="15" s="1"/>
  <c r="E498" i="15"/>
  <c r="F498" i="15" s="1"/>
  <c r="E499" i="15"/>
  <c r="F499" i="15" s="1"/>
  <c r="E500" i="15"/>
  <c r="F500" i="15" s="1"/>
  <c r="E501" i="15"/>
  <c r="F501" i="15" s="1"/>
  <c r="E502" i="15"/>
  <c r="F502" i="15" s="1"/>
  <c r="E503" i="15"/>
  <c r="F503" i="15" s="1"/>
  <c r="E504" i="15"/>
  <c r="F504" i="15" s="1"/>
  <c r="E505" i="15"/>
  <c r="F505" i="15" s="1"/>
  <c r="E506" i="15"/>
  <c r="F506" i="15" s="1"/>
  <c r="E507" i="15"/>
  <c r="F507" i="15" s="1"/>
  <c r="E508" i="15"/>
  <c r="F508" i="15" s="1"/>
  <c r="E509" i="15"/>
  <c r="F509" i="15" s="1"/>
  <c r="E510" i="15"/>
  <c r="F510" i="15" s="1"/>
  <c r="E511" i="15"/>
  <c r="F511" i="15" s="1"/>
  <c r="E512" i="15"/>
  <c r="F512" i="15" s="1"/>
  <c r="E513" i="15"/>
  <c r="F513" i="15" s="1"/>
  <c r="E514" i="15"/>
  <c r="F514" i="15" s="1"/>
  <c r="E515" i="15"/>
  <c r="F515" i="15" s="1"/>
  <c r="E516" i="15"/>
  <c r="F516" i="15" s="1"/>
  <c r="E517" i="15"/>
  <c r="F517" i="15" s="1"/>
  <c r="E518" i="15"/>
  <c r="F518" i="15" s="1"/>
  <c r="E519" i="15"/>
  <c r="F519" i="15" s="1"/>
  <c r="E520" i="15"/>
  <c r="F520" i="15" s="1"/>
  <c r="E521" i="15"/>
  <c r="F521" i="15" s="1"/>
  <c r="E522" i="15"/>
  <c r="F522" i="15" s="1"/>
  <c r="E523" i="15"/>
  <c r="F523" i="15" s="1"/>
  <c r="E524" i="15"/>
  <c r="F524" i="15" s="1"/>
  <c r="E525" i="15"/>
  <c r="F525" i="15" s="1"/>
  <c r="E526" i="15"/>
  <c r="F526" i="15" s="1"/>
  <c r="E527" i="15"/>
  <c r="F527" i="15" s="1"/>
  <c r="E528" i="15"/>
  <c r="F528" i="15" s="1"/>
  <c r="E529" i="15"/>
  <c r="F529" i="15" s="1"/>
  <c r="E530" i="15"/>
  <c r="F530" i="15" s="1"/>
  <c r="E531" i="15"/>
  <c r="F531" i="15" s="1"/>
  <c r="E532" i="15"/>
  <c r="F532" i="15" s="1"/>
  <c r="E533" i="15"/>
  <c r="F533" i="15" s="1"/>
  <c r="E534" i="15"/>
  <c r="F534" i="15" s="1"/>
  <c r="E535" i="15"/>
  <c r="F535" i="15" s="1"/>
  <c r="E536" i="15"/>
  <c r="F536" i="15" s="1"/>
  <c r="E537" i="15"/>
  <c r="F537" i="15" s="1"/>
  <c r="E538" i="15"/>
  <c r="F538" i="15" s="1"/>
  <c r="E539" i="15"/>
  <c r="F539" i="15" s="1"/>
  <c r="E540" i="15"/>
  <c r="F540" i="15" s="1"/>
  <c r="E541" i="15"/>
  <c r="F541" i="15" s="1"/>
  <c r="E542" i="15"/>
  <c r="F542" i="15" s="1"/>
  <c r="E543" i="15"/>
  <c r="F543" i="15" s="1"/>
  <c r="E544" i="15"/>
  <c r="F544" i="15" s="1"/>
  <c r="E545" i="15"/>
  <c r="F545" i="15" s="1"/>
  <c r="E546" i="15"/>
  <c r="F546" i="15" s="1"/>
  <c r="E547" i="15"/>
  <c r="F547" i="15" s="1"/>
  <c r="E548" i="15"/>
  <c r="F548" i="15" s="1"/>
  <c r="E549" i="15"/>
  <c r="F549" i="15" s="1"/>
  <c r="E550" i="15"/>
  <c r="F550" i="15" s="1"/>
  <c r="E551" i="15"/>
  <c r="F551" i="15" s="1"/>
  <c r="E552" i="15"/>
  <c r="F552" i="15" s="1"/>
  <c r="E553" i="15"/>
  <c r="F553" i="15" s="1"/>
  <c r="E554" i="15"/>
  <c r="F554" i="15" s="1"/>
  <c r="E555" i="15"/>
  <c r="F555" i="15" s="1"/>
  <c r="E556" i="15"/>
  <c r="F556" i="15" s="1"/>
  <c r="E557" i="15"/>
  <c r="F557" i="15" s="1"/>
  <c r="E558" i="15"/>
  <c r="F558" i="15" s="1"/>
  <c r="E559" i="15"/>
  <c r="F559" i="15" s="1"/>
  <c r="E560" i="15"/>
  <c r="F560" i="15" s="1"/>
  <c r="E561" i="15"/>
  <c r="F561" i="15" s="1"/>
  <c r="E562" i="15"/>
  <c r="F562" i="15" s="1"/>
  <c r="E563" i="15"/>
  <c r="F563" i="15" s="1"/>
  <c r="E564" i="15"/>
  <c r="F564" i="15" s="1"/>
  <c r="E565" i="15"/>
  <c r="F565" i="15" s="1"/>
  <c r="E566" i="15"/>
  <c r="F566" i="15" s="1"/>
  <c r="E567" i="15"/>
  <c r="F567" i="15" s="1"/>
  <c r="E568" i="15"/>
  <c r="F568" i="15" s="1"/>
  <c r="E569" i="15"/>
  <c r="F569" i="15" s="1"/>
  <c r="E570" i="15"/>
  <c r="F570" i="15" s="1"/>
  <c r="E571" i="15"/>
  <c r="F571" i="15" s="1"/>
  <c r="E572" i="15"/>
  <c r="F572" i="15" s="1"/>
  <c r="E573" i="15"/>
  <c r="F573" i="15" s="1"/>
  <c r="E574" i="15"/>
  <c r="F574" i="15" s="1"/>
  <c r="E575" i="15"/>
  <c r="F575" i="15" s="1"/>
  <c r="E576" i="15"/>
  <c r="F576" i="15" s="1"/>
  <c r="E577" i="15"/>
  <c r="F577" i="15" s="1"/>
  <c r="E578" i="15"/>
  <c r="F578" i="15" s="1"/>
  <c r="E579" i="15"/>
  <c r="F579" i="15" s="1"/>
  <c r="E580" i="15"/>
  <c r="F580" i="15" s="1"/>
  <c r="E581" i="15"/>
  <c r="F581" i="15" s="1"/>
  <c r="E582" i="15"/>
  <c r="F582" i="15" s="1"/>
  <c r="E583" i="15"/>
  <c r="F583" i="15" s="1"/>
  <c r="E584" i="15"/>
  <c r="F584" i="15" s="1"/>
  <c r="E585" i="15"/>
  <c r="F585" i="15" s="1"/>
  <c r="E586" i="15"/>
  <c r="F586" i="15" s="1"/>
  <c r="E587" i="15"/>
  <c r="F587" i="15" s="1"/>
  <c r="E588" i="15"/>
  <c r="F588" i="15" s="1"/>
  <c r="E589" i="15"/>
  <c r="F589" i="15" s="1"/>
  <c r="E590" i="15"/>
  <c r="F590" i="15" s="1"/>
  <c r="E591" i="15"/>
  <c r="F591" i="15" s="1"/>
  <c r="E592" i="15"/>
  <c r="F592" i="15" s="1"/>
  <c r="E593" i="15"/>
  <c r="F593" i="15" s="1"/>
  <c r="E594" i="15"/>
  <c r="F594" i="15" s="1"/>
  <c r="E595" i="15"/>
  <c r="F595" i="15" s="1"/>
  <c r="E596" i="15"/>
  <c r="F596" i="15" s="1"/>
  <c r="E597" i="15"/>
  <c r="F597" i="15" s="1"/>
  <c r="E598" i="15"/>
  <c r="F598" i="15" s="1"/>
  <c r="E599" i="15"/>
  <c r="F599" i="15" s="1"/>
  <c r="E600" i="15"/>
  <c r="F600" i="15" s="1"/>
  <c r="E601" i="15"/>
  <c r="F601" i="15" s="1"/>
  <c r="E602" i="15"/>
  <c r="F602" i="15" s="1"/>
  <c r="E603" i="15"/>
  <c r="F603" i="15" s="1"/>
  <c r="E604" i="15"/>
  <c r="F604" i="15" s="1"/>
  <c r="E605" i="15"/>
  <c r="F605" i="15" s="1"/>
  <c r="E606" i="15"/>
  <c r="F606" i="15" s="1"/>
  <c r="E607" i="15"/>
  <c r="F607" i="15" s="1"/>
  <c r="E608" i="15"/>
  <c r="F608" i="15" s="1"/>
  <c r="E609" i="15"/>
  <c r="F609" i="15" s="1"/>
  <c r="E610" i="15"/>
  <c r="F610" i="15" s="1"/>
  <c r="E611" i="15"/>
  <c r="F611" i="15" s="1"/>
  <c r="E612" i="15"/>
  <c r="F612" i="15" s="1"/>
  <c r="E613" i="15"/>
  <c r="F613" i="15" s="1"/>
  <c r="E614" i="15"/>
  <c r="F614" i="15" s="1"/>
  <c r="E615" i="15"/>
  <c r="F615" i="15" s="1"/>
  <c r="E616" i="15"/>
  <c r="F616" i="15" s="1"/>
  <c r="E617" i="15"/>
  <c r="F617" i="15" s="1"/>
  <c r="E618" i="15"/>
  <c r="F618" i="15" s="1"/>
  <c r="E619" i="15"/>
  <c r="F619" i="15" s="1"/>
  <c r="E620" i="15"/>
  <c r="F620" i="15" s="1"/>
  <c r="E621" i="15"/>
  <c r="F621" i="15" s="1"/>
  <c r="E622" i="15"/>
  <c r="F622" i="15" s="1"/>
  <c r="E623" i="15"/>
  <c r="F623" i="15" s="1"/>
  <c r="E624" i="15"/>
  <c r="F624" i="15" s="1"/>
  <c r="E625" i="15"/>
  <c r="F625" i="15" s="1"/>
  <c r="E626" i="15"/>
  <c r="F626" i="15" s="1"/>
  <c r="E627" i="15"/>
  <c r="F627" i="15" s="1"/>
  <c r="E628" i="15"/>
  <c r="F628" i="15" s="1"/>
  <c r="E629" i="15"/>
  <c r="F629" i="15" s="1"/>
  <c r="E630" i="15"/>
  <c r="F630" i="15" s="1"/>
  <c r="E631" i="15"/>
  <c r="F631" i="15" s="1"/>
  <c r="E632" i="15"/>
  <c r="F632" i="15" s="1"/>
  <c r="E633" i="15"/>
  <c r="F633" i="15" s="1"/>
  <c r="E634" i="15"/>
  <c r="F634" i="15" s="1"/>
  <c r="E635" i="15"/>
  <c r="F635" i="15" s="1"/>
  <c r="E636" i="15"/>
  <c r="F636" i="15" s="1"/>
  <c r="E637" i="15"/>
  <c r="F637" i="15" s="1"/>
  <c r="E638" i="15"/>
  <c r="F638" i="15" s="1"/>
  <c r="E639" i="15"/>
  <c r="F639" i="15" s="1"/>
  <c r="E640" i="15"/>
  <c r="F640" i="15" s="1"/>
  <c r="E641" i="15"/>
  <c r="F641" i="15" s="1"/>
  <c r="E642" i="15"/>
  <c r="F642" i="15" s="1"/>
  <c r="E643" i="15"/>
  <c r="F643" i="15" s="1"/>
  <c r="E644" i="15"/>
  <c r="F644" i="15" s="1"/>
  <c r="E645" i="15"/>
  <c r="F645" i="15" s="1"/>
  <c r="E646" i="15"/>
  <c r="F646" i="15" s="1"/>
  <c r="E647" i="15"/>
  <c r="F647" i="15" s="1"/>
  <c r="E648" i="15"/>
  <c r="F648" i="15" s="1"/>
  <c r="E649" i="15"/>
  <c r="F649" i="15" s="1"/>
  <c r="E650" i="15"/>
  <c r="F650" i="15" s="1"/>
  <c r="E651" i="15"/>
  <c r="F651" i="15" s="1"/>
  <c r="E652" i="15"/>
  <c r="F652" i="15" s="1"/>
  <c r="E653" i="15"/>
  <c r="F653" i="15" s="1"/>
  <c r="E654" i="15"/>
  <c r="F654" i="15" s="1"/>
  <c r="E655" i="15"/>
  <c r="F655" i="15" s="1"/>
  <c r="E656" i="15"/>
  <c r="F656" i="15" s="1"/>
  <c r="E657" i="15"/>
  <c r="F657" i="15" s="1"/>
  <c r="E658" i="15"/>
  <c r="F658" i="15" s="1"/>
  <c r="E659" i="15"/>
  <c r="F659" i="15" s="1"/>
  <c r="E660" i="15"/>
  <c r="F660" i="15" s="1"/>
  <c r="E661" i="15"/>
  <c r="F661" i="15" s="1"/>
  <c r="E662" i="15"/>
  <c r="F662" i="15" s="1"/>
  <c r="E663" i="15"/>
  <c r="F663" i="15" s="1"/>
  <c r="E664" i="15"/>
  <c r="F664" i="15" s="1"/>
  <c r="E665" i="15"/>
  <c r="F665" i="15" s="1"/>
  <c r="E666" i="15"/>
  <c r="F666" i="15" s="1"/>
  <c r="E667" i="15"/>
  <c r="F667" i="15" s="1"/>
  <c r="E668" i="15"/>
  <c r="F668" i="15" s="1"/>
  <c r="E669" i="15"/>
  <c r="F669" i="15" s="1"/>
  <c r="E670" i="15"/>
  <c r="F670" i="15" s="1"/>
  <c r="E671" i="15"/>
  <c r="F671" i="15" s="1"/>
  <c r="E672" i="15"/>
  <c r="F672" i="15" s="1"/>
  <c r="E673" i="15"/>
  <c r="F673" i="15" s="1"/>
  <c r="E674" i="15"/>
  <c r="F674" i="15" s="1"/>
  <c r="E675" i="15"/>
  <c r="F675" i="15" s="1"/>
  <c r="E676" i="15"/>
  <c r="F676" i="15" s="1"/>
  <c r="E677" i="15"/>
  <c r="F677" i="15" s="1"/>
  <c r="E678" i="15"/>
  <c r="F678" i="15" s="1"/>
  <c r="E679" i="15"/>
  <c r="F679" i="15" s="1"/>
  <c r="E680" i="15"/>
  <c r="F680" i="15" s="1"/>
  <c r="E681" i="15"/>
  <c r="F681" i="15" s="1"/>
  <c r="E682" i="15"/>
  <c r="F682" i="15" s="1"/>
  <c r="E683" i="15"/>
  <c r="F683" i="15" s="1"/>
  <c r="E684" i="15"/>
  <c r="F684" i="15" s="1"/>
  <c r="E685" i="15"/>
  <c r="F685" i="15" s="1"/>
  <c r="E686" i="15"/>
  <c r="F686" i="15" s="1"/>
  <c r="E687" i="15"/>
  <c r="F687" i="15" s="1"/>
  <c r="E688" i="15"/>
  <c r="F688" i="15" s="1"/>
  <c r="E689" i="15"/>
  <c r="F689" i="15" s="1"/>
  <c r="E690" i="15"/>
  <c r="F690" i="15" s="1"/>
  <c r="E691" i="15"/>
  <c r="F691" i="15" s="1"/>
  <c r="E692" i="15"/>
  <c r="F692" i="15" s="1"/>
  <c r="E693" i="15"/>
  <c r="F693" i="15" s="1"/>
  <c r="E694" i="15"/>
  <c r="F694" i="15" s="1"/>
  <c r="E695" i="15"/>
  <c r="F695" i="15" s="1"/>
  <c r="E696" i="15"/>
  <c r="F696" i="15" s="1"/>
  <c r="E697" i="15"/>
  <c r="F697" i="15" s="1"/>
  <c r="E698" i="15"/>
  <c r="F698" i="15" s="1"/>
  <c r="E699" i="15"/>
  <c r="F699" i="15" s="1"/>
  <c r="E700" i="15"/>
  <c r="F700" i="15" s="1"/>
  <c r="E701" i="15"/>
  <c r="F701" i="15" s="1"/>
  <c r="E702" i="15"/>
  <c r="F702" i="15" s="1"/>
  <c r="E703" i="15"/>
  <c r="F703" i="15" s="1"/>
  <c r="E704" i="15"/>
  <c r="F704" i="15" s="1"/>
  <c r="E705" i="15"/>
  <c r="F705" i="15" s="1"/>
  <c r="E706" i="15"/>
  <c r="F706" i="15" s="1"/>
  <c r="E707" i="15"/>
  <c r="F707" i="15" s="1"/>
  <c r="E708" i="15"/>
  <c r="F708" i="15" s="1"/>
  <c r="E709" i="15"/>
  <c r="F709" i="15" s="1"/>
  <c r="E710" i="15"/>
  <c r="F710" i="15" s="1"/>
  <c r="E711" i="15"/>
  <c r="F711" i="15" s="1"/>
  <c r="E712" i="15"/>
  <c r="F712" i="15" s="1"/>
  <c r="E713" i="15"/>
  <c r="F713" i="15" s="1"/>
  <c r="E714" i="15"/>
  <c r="F714" i="15" s="1"/>
  <c r="E715" i="15"/>
  <c r="F715" i="15" s="1"/>
  <c r="E716" i="15"/>
  <c r="F716" i="15" s="1"/>
  <c r="E717" i="15"/>
  <c r="F717" i="15" s="1"/>
  <c r="E718" i="15"/>
  <c r="F718" i="15" s="1"/>
  <c r="E719" i="15"/>
  <c r="F719" i="15" s="1"/>
  <c r="E720" i="15"/>
  <c r="F720" i="15" s="1"/>
  <c r="E721" i="15"/>
  <c r="F721" i="15" s="1"/>
  <c r="E722" i="15"/>
  <c r="F722" i="15" s="1"/>
  <c r="E723" i="15"/>
  <c r="F723" i="15" s="1"/>
  <c r="E724" i="15"/>
  <c r="F724" i="15" s="1"/>
  <c r="E725" i="15"/>
  <c r="F725" i="15" s="1"/>
  <c r="E726" i="15"/>
  <c r="F726" i="15" s="1"/>
  <c r="E727" i="15"/>
  <c r="F727" i="15" s="1"/>
  <c r="E728" i="15"/>
  <c r="F728" i="15" s="1"/>
  <c r="E729" i="15"/>
  <c r="F729" i="15" s="1"/>
  <c r="E730" i="15"/>
  <c r="F730" i="15" s="1"/>
  <c r="E731" i="15"/>
  <c r="F731" i="15" s="1"/>
  <c r="E732" i="15"/>
  <c r="F732" i="15" s="1"/>
  <c r="E733" i="15"/>
  <c r="F733" i="15" s="1"/>
  <c r="E734" i="15"/>
  <c r="F734" i="15" s="1"/>
  <c r="E735" i="15"/>
  <c r="F735" i="15" s="1"/>
  <c r="E736" i="15"/>
  <c r="F736" i="15" s="1"/>
  <c r="E737" i="15"/>
  <c r="F737" i="15" s="1"/>
  <c r="E738" i="15"/>
  <c r="F738" i="15" s="1"/>
  <c r="E739" i="15"/>
  <c r="F739" i="15" s="1"/>
  <c r="E740" i="15"/>
  <c r="F740" i="15" s="1"/>
  <c r="E741" i="15"/>
  <c r="F741" i="15" s="1"/>
  <c r="E742" i="15"/>
  <c r="F742" i="15" s="1"/>
  <c r="E743" i="15"/>
  <c r="F743" i="15" s="1"/>
  <c r="E744" i="15"/>
  <c r="F744" i="15" s="1"/>
  <c r="E745" i="15"/>
  <c r="F745" i="15" s="1"/>
  <c r="E746" i="15"/>
  <c r="F746" i="15" s="1"/>
  <c r="E747" i="15"/>
  <c r="F747" i="15" s="1"/>
  <c r="E748" i="15"/>
  <c r="F748" i="15" s="1"/>
  <c r="E749" i="15"/>
  <c r="F749" i="15" s="1"/>
  <c r="E750" i="15"/>
  <c r="F750" i="15" s="1"/>
  <c r="E751" i="15"/>
  <c r="F751" i="15" s="1"/>
  <c r="E752" i="15"/>
  <c r="F752" i="15" s="1"/>
  <c r="E753" i="15"/>
  <c r="F753" i="15" s="1"/>
  <c r="E754" i="15"/>
  <c r="F754" i="15" s="1"/>
  <c r="E755" i="15"/>
  <c r="F755" i="15" s="1"/>
  <c r="E756" i="15"/>
  <c r="F756" i="15" s="1"/>
  <c r="E757" i="15"/>
  <c r="F757" i="15" s="1"/>
  <c r="E758" i="15"/>
  <c r="F758" i="15" s="1"/>
  <c r="E759" i="15"/>
  <c r="F759" i="15" s="1"/>
  <c r="E760" i="15"/>
  <c r="F760" i="15" s="1"/>
  <c r="E761" i="15"/>
  <c r="F761" i="15" s="1"/>
  <c r="E762" i="15"/>
  <c r="F762" i="15" s="1"/>
  <c r="E763" i="15"/>
  <c r="F763" i="15" s="1"/>
  <c r="E764" i="15"/>
  <c r="F764" i="15" s="1"/>
  <c r="E765" i="15"/>
  <c r="F765" i="15" s="1"/>
  <c r="E766" i="15"/>
  <c r="F766" i="15" s="1"/>
  <c r="E767" i="15"/>
  <c r="F767" i="15" s="1"/>
  <c r="E768" i="15"/>
  <c r="F768" i="15" s="1"/>
  <c r="E769" i="15"/>
  <c r="F769" i="15" s="1"/>
  <c r="E770" i="15"/>
  <c r="F770" i="15" s="1"/>
  <c r="E771" i="15"/>
  <c r="F771" i="15" s="1"/>
  <c r="E772" i="15"/>
  <c r="F772" i="15" s="1"/>
  <c r="E773" i="15"/>
  <c r="F773" i="15" s="1"/>
  <c r="E774" i="15"/>
  <c r="F774" i="15" s="1"/>
  <c r="E775" i="15"/>
  <c r="F775" i="15" s="1"/>
  <c r="E776" i="15"/>
  <c r="F776" i="15" s="1"/>
  <c r="E777" i="15"/>
  <c r="F777" i="15" s="1"/>
  <c r="E778" i="15"/>
  <c r="F778" i="15" s="1"/>
  <c r="E779" i="15"/>
  <c r="F779" i="15" s="1"/>
  <c r="E780" i="15"/>
  <c r="F780" i="15" s="1"/>
  <c r="E781" i="15"/>
  <c r="F781" i="15" s="1"/>
  <c r="E782" i="15"/>
  <c r="F782" i="15" s="1"/>
  <c r="E783" i="15"/>
  <c r="F783" i="15" s="1"/>
  <c r="E784" i="15"/>
  <c r="F784" i="15" s="1"/>
  <c r="E785" i="15"/>
  <c r="F785" i="15" s="1"/>
  <c r="E786" i="15"/>
  <c r="E787" i="15"/>
  <c r="F787" i="15" s="1"/>
  <c r="E788" i="15"/>
  <c r="E789" i="15"/>
  <c r="F789" i="15" s="1"/>
  <c r="E790" i="15"/>
  <c r="E791" i="15"/>
  <c r="F791" i="15" s="1"/>
  <c r="E792" i="15"/>
  <c r="F792" i="15" s="1"/>
  <c r="E793" i="15"/>
  <c r="F793" i="15" s="1"/>
  <c r="E794" i="15"/>
  <c r="E795" i="15"/>
  <c r="E796" i="15"/>
  <c r="F796" i="15" s="1"/>
  <c r="E797" i="15"/>
  <c r="F797" i="15" s="1"/>
  <c r="E798" i="15"/>
  <c r="F798" i="15" s="1"/>
  <c r="E799" i="15"/>
  <c r="F799" i="15" s="1"/>
  <c r="E800" i="15"/>
  <c r="F800" i="15" s="1"/>
  <c r="E801" i="15"/>
  <c r="F801" i="15" s="1"/>
  <c r="E802" i="15"/>
  <c r="F802" i="15" s="1"/>
  <c r="E803" i="15"/>
  <c r="F803" i="15" s="1"/>
  <c r="E804" i="15"/>
  <c r="F804" i="15" s="1"/>
  <c r="E805" i="15"/>
  <c r="F805" i="15" s="1"/>
  <c r="E806" i="15"/>
  <c r="F806" i="15" s="1"/>
  <c r="E807" i="15"/>
  <c r="F807" i="15" s="1"/>
  <c r="E808" i="15"/>
  <c r="F808" i="15" s="1"/>
  <c r="E809" i="15"/>
  <c r="F809" i="15" s="1"/>
  <c r="E810" i="15"/>
  <c r="F810" i="15" s="1"/>
  <c r="E811" i="15"/>
  <c r="F811" i="15" s="1"/>
  <c r="E812" i="15"/>
  <c r="F812" i="15" s="1"/>
  <c r="E813" i="15"/>
  <c r="F813" i="15" s="1"/>
  <c r="E814" i="15"/>
  <c r="F814" i="15" s="1"/>
  <c r="E815" i="15"/>
  <c r="F815" i="15" s="1"/>
  <c r="E816" i="15"/>
  <c r="F816" i="15" s="1"/>
  <c r="E817" i="15"/>
  <c r="F817" i="15" s="1"/>
  <c r="E818" i="15"/>
  <c r="F818" i="15" s="1"/>
  <c r="E819" i="15"/>
  <c r="F819" i="15" s="1"/>
  <c r="E820" i="15"/>
  <c r="F820" i="15" s="1"/>
  <c r="E821" i="15"/>
  <c r="F821" i="15" s="1"/>
  <c r="E822" i="15"/>
  <c r="F822" i="15" s="1"/>
  <c r="E823" i="15"/>
  <c r="F823" i="15" s="1"/>
  <c r="E824" i="15"/>
  <c r="F824" i="15" s="1"/>
  <c r="E825" i="15"/>
  <c r="F825" i="15" s="1"/>
  <c r="E826" i="15"/>
  <c r="F826" i="15" s="1"/>
  <c r="E827" i="15"/>
  <c r="F827" i="15" s="1"/>
  <c r="E828" i="15"/>
  <c r="F828" i="15" s="1"/>
  <c r="E829" i="15"/>
  <c r="F829" i="15" s="1"/>
  <c r="E830" i="15"/>
  <c r="F830" i="15" s="1"/>
  <c r="E831" i="15"/>
  <c r="F831" i="15" s="1"/>
  <c r="E832" i="15"/>
  <c r="F832" i="15" s="1"/>
  <c r="E833" i="15"/>
  <c r="F833" i="15" s="1"/>
  <c r="E834" i="15"/>
  <c r="F834" i="15" s="1"/>
  <c r="E835" i="15"/>
  <c r="F835" i="15" s="1"/>
  <c r="E836" i="15"/>
  <c r="F836" i="15" s="1"/>
  <c r="E837" i="15"/>
  <c r="F837" i="15" s="1"/>
  <c r="E838" i="15"/>
  <c r="F838" i="15" s="1"/>
  <c r="E839" i="15"/>
  <c r="F839" i="15" s="1"/>
  <c r="E840" i="15"/>
  <c r="F840" i="15" s="1"/>
  <c r="E841" i="15"/>
  <c r="F841" i="15" s="1"/>
  <c r="E842" i="15"/>
  <c r="F842" i="15" s="1"/>
  <c r="E843" i="15"/>
  <c r="F843" i="15" s="1"/>
  <c r="E844" i="15"/>
  <c r="F844" i="15" s="1"/>
  <c r="E845" i="15"/>
  <c r="F845" i="15" s="1"/>
  <c r="E846" i="15"/>
  <c r="F846" i="15" s="1"/>
  <c r="E847" i="15"/>
  <c r="F847" i="15" s="1"/>
  <c r="E848" i="15"/>
  <c r="F848" i="15" s="1"/>
  <c r="E849" i="15"/>
  <c r="F849" i="15" s="1"/>
  <c r="E850" i="15"/>
  <c r="F850" i="15" s="1"/>
  <c r="E851" i="15"/>
  <c r="F851" i="15" s="1"/>
  <c r="E852" i="15"/>
  <c r="F852" i="15" s="1"/>
  <c r="E853" i="15"/>
  <c r="F853" i="15" s="1"/>
  <c r="E854" i="15"/>
  <c r="F854" i="15" s="1"/>
  <c r="E855" i="15"/>
  <c r="F855" i="15" s="1"/>
  <c r="E856" i="15"/>
  <c r="F856" i="15" s="1"/>
  <c r="E857" i="15"/>
  <c r="F857" i="15" s="1"/>
  <c r="E858" i="15"/>
  <c r="F858" i="15" s="1"/>
  <c r="E859" i="15"/>
  <c r="F859" i="15" s="1"/>
  <c r="E860" i="15"/>
  <c r="F860" i="15" s="1"/>
  <c r="E861" i="15"/>
  <c r="F861" i="15" s="1"/>
  <c r="E862" i="15"/>
  <c r="F862" i="15" s="1"/>
  <c r="E863" i="15"/>
  <c r="F863" i="15" s="1"/>
  <c r="E864" i="15"/>
  <c r="F864" i="15" s="1"/>
  <c r="E865" i="15"/>
  <c r="F865" i="15" s="1"/>
  <c r="E866" i="15"/>
  <c r="F866" i="15" s="1"/>
  <c r="E867" i="15"/>
  <c r="F867" i="15" s="1"/>
  <c r="E868" i="15"/>
  <c r="F868" i="15" s="1"/>
  <c r="E869" i="15"/>
  <c r="F869" i="15" s="1"/>
  <c r="E870" i="15"/>
  <c r="F870" i="15" s="1"/>
  <c r="E871" i="15"/>
  <c r="F871" i="15" s="1"/>
  <c r="E872" i="15"/>
  <c r="F872" i="15" s="1"/>
  <c r="E873" i="15"/>
  <c r="F873" i="15" s="1"/>
  <c r="E874" i="15"/>
  <c r="F874" i="15" s="1"/>
  <c r="E875" i="15"/>
  <c r="F875" i="15" s="1"/>
  <c r="E876" i="15"/>
  <c r="F876" i="15" s="1"/>
  <c r="E877" i="15"/>
  <c r="F877" i="15" s="1"/>
  <c r="E878" i="15"/>
  <c r="F878" i="15" s="1"/>
  <c r="E879" i="15"/>
  <c r="F879" i="15" s="1"/>
  <c r="E880" i="15"/>
  <c r="F880" i="15" s="1"/>
  <c r="E881" i="15"/>
  <c r="F881" i="15" s="1"/>
  <c r="E882" i="15"/>
  <c r="F882" i="15" s="1"/>
  <c r="E883" i="15"/>
  <c r="F883" i="15" s="1"/>
  <c r="E884" i="15"/>
  <c r="F884" i="15" s="1"/>
  <c r="E885" i="15"/>
  <c r="F885" i="15" s="1"/>
  <c r="E886" i="15"/>
  <c r="F886" i="15" s="1"/>
  <c r="E887" i="15"/>
  <c r="F887" i="15" s="1"/>
  <c r="E888" i="15"/>
  <c r="F888" i="15" s="1"/>
  <c r="E889" i="15"/>
  <c r="F889" i="15" s="1"/>
  <c r="E890" i="15"/>
  <c r="F890" i="15" s="1"/>
  <c r="E891" i="15"/>
  <c r="F891" i="15" s="1"/>
  <c r="E892" i="15"/>
  <c r="F892" i="15" s="1"/>
  <c r="E893" i="15"/>
  <c r="F893" i="15" s="1"/>
  <c r="E894" i="15"/>
  <c r="F894" i="15" s="1"/>
  <c r="E895" i="15"/>
  <c r="F895" i="15" s="1"/>
  <c r="E896" i="15"/>
  <c r="F896" i="15" s="1"/>
  <c r="E897" i="15"/>
  <c r="F897" i="15" s="1"/>
  <c r="E898" i="15"/>
  <c r="F898" i="15" s="1"/>
  <c r="E899" i="15"/>
  <c r="F899" i="15" s="1"/>
  <c r="E900" i="15"/>
  <c r="F900" i="15" s="1"/>
  <c r="E901" i="15"/>
  <c r="F901" i="15" s="1"/>
  <c r="E902" i="15"/>
  <c r="F902" i="15" s="1"/>
  <c r="E903" i="15"/>
  <c r="F903" i="15" s="1"/>
  <c r="E904" i="15"/>
  <c r="F904" i="15" s="1"/>
  <c r="E905" i="15"/>
  <c r="F905" i="15" s="1"/>
  <c r="E906" i="15"/>
  <c r="F906" i="15" s="1"/>
  <c r="E907" i="15"/>
  <c r="F907" i="15" s="1"/>
  <c r="E908" i="15"/>
  <c r="F908" i="15" s="1"/>
  <c r="E909" i="15"/>
  <c r="F909" i="15" s="1"/>
  <c r="E910" i="15"/>
  <c r="F910" i="15" s="1"/>
  <c r="E911" i="15"/>
  <c r="F911" i="15" s="1"/>
  <c r="E912" i="15"/>
  <c r="F912" i="15" s="1"/>
  <c r="E913" i="15"/>
  <c r="F913" i="15" s="1"/>
  <c r="E914" i="15"/>
  <c r="F914" i="15" s="1"/>
  <c r="E915" i="15"/>
  <c r="F915" i="15" s="1"/>
  <c r="E916" i="15"/>
  <c r="F916" i="15" s="1"/>
  <c r="E917" i="15"/>
  <c r="F917" i="15" s="1"/>
  <c r="E918" i="15"/>
  <c r="F918" i="15" s="1"/>
  <c r="E919" i="15"/>
  <c r="F919" i="15" s="1"/>
  <c r="E920" i="15"/>
  <c r="F920" i="15" s="1"/>
  <c r="E921" i="15"/>
  <c r="F921" i="15" s="1"/>
  <c r="E922" i="15"/>
  <c r="F922" i="15" s="1"/>
  <c r="E923" i="15"/>
  <c r="F923" i="15" s="1"/>
  <c r="E924" i="15"/>
  <c r="F924" i="15" s="1"/>
  <c r="E925" i="15"/>
  <c r="F925" i="15" s="1"/>
  <c r="E926" i="15"/>
  <c r="F926" i="15" s="1"/>
  <c r="E927" i="15"/>
  <c r="F927" i="15" s="1"/>
  <c r="E928" i="15"/>
  <c r="F928" i="15" s="1"/>
  <c r="E929" i="15"/>
  <c r="F929" i="15" s="1"/>
  <c r="E930" i="15"/>
  <c r="F930" i="15" s="1"/>
  <c r="E931" i="15"/>
  <c r="F931" i="15" s="1"/>
  <c r="E932" i="15"/>
  <c r="F932" i="15" s="1"/>
  <c r="E933" i="15"/>
  <c r="F933" i="15" s="1"/>
  <c r="E934" i="15"/>
  <c r="F934" i="15" s="1"/>
  <c r="E935" i="15"/>
  <c r="F935" i="15" s="1"/>
  <c r="E936" i="15"/>
  <c r="F936" i="15" s="1"/>
  <c r="E937" i="15"/>
  <c r="F937" i="15" s="1"/>
  <c r="E938" i="15"/>
  <c r="F938" i="15" s="1"/>
  <c r="E939" i="15"/>
  <c r="F939" i="15" s="1"/>
  <c r="E940" i="15"/>
  <c r="F940" i="15" s="1"/>
  <c r="E941" i="15"/>
  <c r="F941" i="15" s="1"/>
  <c r="E942" i="15"/>
  <c r="F942" i="15" s="1"/>
  <c r="E943" i="15"/>
  <c r="F943" i="15" s="1"/>
  <c r="E944" i="15"/>
  <c r="F944" i="15" s="1"/>
  <c r="E945" i="15"/>
  <c r="F945" i="15" s="1"/>
  <c r="E946" i="15"/>
  <c r="F946" i="15" s="1"/>
  <c r="E947" i="15"/>
  <c r="F947" i="15" s="1"/>
  <c r="E948" i="15"/>
  <c r="F948" i="15" s="1"/>
  <c r="E949" i="15"/>
  <c r="F949" i="15" s="1"/>
  <c r="E950" i="15"/>
  <c r="F950" i="15" s="1"/>
  <c r="E951" i="15"/>
  <c r="F951" i="15" s="1"/>
  <c r="E952" i="15"/>
  <c r="F952" i="15" s="1"/>
  <c r="E953" i="15"/>
  <c r="F953" i="15" s="1"/>
  <c r="E954" i="15"/>
  <c r="F954" i="15" s="1"/>
  <c r="E955" i="15"/>
  <c r="F955" i="15" s="1"/>
  <c r="E956" i="15"/>
  <c r="F956" i="15" s="1"/>
  <c r="E957" i="15"/>
  <c r="F957" i="15" s="1"/>
  <c r="E958" i="15"/>
  <c r="F958" i="15" s="1"/>
  <c r="E959" i="15"/>
  <c r="F959" i="15" s="1"/>
  <c r="E960" i="15"/>
  <c r="F960" i="15" s="1"/>
  <c r="E961" i="15"/>
  <c r="F961" i="15" s="1"/>
  <c r="E962" i="15"/>
  <c r="F962" i="15" s="1"/>
  <c r="E963" i="15"/>
  <c r="F963" i="15" s="1"/>
  <c r="E964" i="15"/>
  <c r="F964" i="15" s="1"/>
  <c r="E965" i="15"/>
  <c r="F965" i="15" s="1"/>
  <c r="E966" i="15"/>
  <c r="F966" i="15" s="1"/>
  <c r="E967" i="15"/>
  <c r="F967" i="15" s="1"/>
  <c r="E968" i="15"/>
  <c r="F968" i="15" s="1"/>
  <c r="E969" i="15"/>
  <c r="F969" i="15" s="1"/>
  <c r="E970" i="15"/>
  <c r="F970" i="15" s="1"/>
  <c r="E971" i="15"/>
  <c r="F971" i="15" s="1"/>
  <c r="E972" i="15"/>
  <c r="F972" i="15" s="1"/>
  <c r="E973" i="15"/>
  <c r="F973" i="15" s="1"/>
  <c r="E974" i="15"/>
  <c r="F974" i="15" s="1"/>
  <c r="E975" i="15"/>
  <c r="F975" i="15" s="1"/>
  <c r="E976" i="15"/>
  <c r="F976" i="15" s="1"/>
  <c r="E977" i="15"/>
  <c r="F977" i="15" s="1"/>
  <c r="E978" i="15"/>
  <c r="F978" i="15" s="1"/>
  <c r="E979" i="15"/>
  <c r="F979" i="15" s="1"/>
  <c r="E980" i="15"/>
  <c r="F980" i="15" s="1"/>
  <c r="E981" i="15"/>
  <c r="F981" i="15" s="1"/>
  <c r="E982" i="15"/>
  <c r="F982" i="15" s="1"/>
  <c r="E983" i="15"/>
  <c r="F983" i="15" s="1"/>
  <c r="E984" i="15"/>
  <c r="F984" i="15" s="1"/>
  <c r="E985" i="15"/>
  <c r="F985" i="15" s="1"/>
  <c r="E986" i="15"/>
  <c r="F986" i="15" s="1"/>
  <c r="E987" i="15"/>
  <c r="F987" i="15" s="1"/>
  <c r="E988" i="15"/>
  <c r="F988" i="15" s="1"/>
  <c r="E989" i="15"/>
  <c r="F989" i="15" s="1"/>
  <c r="E990" i="15"/>
  <c r="F990" i="15" s="1"/>
  <c r="E991" i="15"/>
  <c r="F991" i="15" s="1"/>
  <c r="E992" i="15"/>
  <c r="F992" i="15" s="1"/>
  <c r="E993" i="15"/>
  <c r="F993" i="15" s="1"/>
  <c r="E994" i="15"/>
  <c r="F994" i="15" s="1"/>
  <c r="E995" i="15"/>
  <c r="F995" i="15" s="1"/>
  <c r="E996" i="15"/>
  <c r="F996" i="15" s="1"/>
  <c r="E997" i="15"/>
  <c r="F997" i="15" s="1"/>
  <c r="E998" i="15"/>
  <c r="F998" i="15" s="1"/>
  <c r="E999" i="15"/>
  <c r="F999" i="15" s="1"/>
  <c r="E1000" i="15"/>
  <c r="F1000" i="15" s="1"/>
  <c r="E1001" i="15"/>
  <c r="F1001" i="15" s="1"/>
  <c r="E1002" i="15"/>
  <c r="F1002" i="15" s="1"/>
  <c r="E1003" i="15"/>
  <c r="F1003" i="15" s="1"/>
  <c r="E1004" i="15"/>
  <c r="F1004" i="15" s="1"/>
  <c r="E1005" i="15"/>
  <c r="F1005" i="15" s="1"/>
  <c r="E1006" i="15"/>
  <c r="F1006" i="15" s="1"/>
  <c r="E1007" i="15"/>
  <c r="F1007" i="15" s="1"/>
  <c r="E1008" i="15"/>
  <c r="F1008" i="15" s="1"/>
  <c r="E1009" i="15"/>
  <c r="F1009" i="15" s="1"/>
  <c r="E1010" i="15"/>
  <c r="F1010" i="15" s="1"/>
  <c r="E1011" i="15"/>
  <c r="F1011" i="15" s="1"/>
  <c r="E1012" i="15"/>
  <c r="F1012" i="15" s="1"/>
  <c r="E1013" i="15"/>
  <c r="F1013" i="15" s="1"/>
  <c r="E1014" i="15"/>
  <c r="F1014" i="15" s="1"/>
  <c r="E1015" i="15"/>
  <c r="F1015" i="15" s="1"/>
  <c r="E1016" i="15"/>
  <c r="F1016" i="15" s="1"/>
  <c r="E1017" i="15"/>
  <c r="F1017" i="15" s="1"/>
  <c r="E1018" i="15"/>
  <c r="F1018" i="15" s="1"/>
  <c r="E1019" i="15"/>
  <c r="F1019" i="15" s="1"/>
  <c r="E1020" i="15"/>
  <c r="F1020" i="15" s="1"/>
  <c r="E1021" i="15"/>
  <c r="F1021" i="15" s="1"/>
  <c r="E1022" i="15"/>
  <c r="F1022" i="15" s="1"/>
  <c r="E1023" i="15"/>
  <c r="F1023" i="15" s="1"/>
  <c r="E1024" i="15"/>
  <c r="F1024" i="15" s="1"/>
  <c r="E1025" i="15"/>
  <c r="F1025" i="15" s="1"/>
  <c r="E1026" i="15"/>
  <c r="F1026" i="15" s="1"/>
  <c r="E1027" i="15"/>
  <c r="F1027" i="15" s="1"/>
  <c r="E1028" i="15"/>
  <c r="F1028" i="15" s="1"/>
  <c r="E1029" i="15"/>
  <c r="F1029" i="15" s="1"/>
  <c r="E1030" i="15"/>
  <c r="F1030" i="15" s="1"/>
  <c r="E1031" i="15"/>
  <c r="F1031" i="15" s="1"/>
  <c r="E1032" i="15"/>
  <c r="F1032" i="15" s="1"/>
  <c r="E1033" i="15"/>
  <c r="F1033" i="15" s="1"/>
  <c r="E1034" i="15"/>
  <c r="F1034" i="15" s="1"/>
  <c r="E1035" i="15"/>
  <c r="F1035" i="15" s="1"/>
  <c r="E1036" i="15"/>
  <c r="F1036" i="15" s="1"/>
  <c r="E1037" i="15"/>
  <c r="F1037" i="15" s="1"/>
  <c r="E1038" i="15"/>
  <c r="F1038" i="15" s="1"/>
  <c r="E1039" i="15"/>
  <c r="F1039" i="15" s="1"/>
  <c r="E1040" i="15"/>
  <c r="F1040" i="15" s="1"/>
  <c r="E1041" i="15"/>
  <c r="F1041" i="15" s="1"/>
  <c r="E1042" i="15"/>
  <c r="F1042" i="15" s="1"/>
  <c r="E1043" i="15"/>
  <c r="F1043" i="15" s="1"/>
  <c r="E1044" i="15"/>
  <c r="F1044" i="15" s="1"/>
  <c r="E1045" i="15"/>
  <c r="F1045" i="15" s="1"/>
  <c r="E1046" i="15"/>
  <c r="F1046" i="15" s="1"/>
  <c r="E1047" i="15"/>
  <c r="F1047" i="15" s="1"/>
  <c r="E1048" i="15"/>
  <c r="F1048" i="15" s="1"/>
  <c r="E1049" i="15"/>
  <c r="F1049" i="15" s="1"/>
  <c r="E1050" i="15"/>
  <c r="F1050" i="15" s="1"/>
  <c r="E1051" i="15"/>
  <c r="F1051" i="15" s="1"/>
  <c r="E1052" i="15"/>
  <c r="F1052" i="15" s="1"/>
  <c r="E1053" i="15"/>
  <c r="F1053" i="15" s="1"/>
  <c r="E1054" i="15"/>
  <c r="F1054" i="15" s="1"/>
  <c r="E1055" i="15"/>
  <c r="F1055" i="15" s="1"/>
  <c r="E1056" i="15"/>
  <c r="F1056" i="15" s="1"/>
  <c r="E1057" i="15"/>
  <c r="F1057" i="15" s="1"/>
  <c r="E1058" i="15"/>
  <c r="F1058" i="15" s="1"/>
  <c r="E1059" i="15"/>
  <c r="F1059" i="15" s="1"/>
  <c r="E1060" i="15"/>
  <c r="F1060" i="15" s="1"/>
  <c r="E1061" i="15"/>
  <c r="F1061" i="15" s="1"/>
  <c r="E1062" i="15"/>
  <c r="F1062" i="15" s="1"/>
  <c r="E1063" i="15"/>
  <c r="F1063" i="15" s="1"/>
  <c r="E1064" i="15"/>
  <c r="F1064" i="15" s="1"/>
  <c r="E1065" i="15"/>
  <c r="F1065" i="15" s="1"/>
  <c r="E1066" i="15"/>
  <c r="F1066" i="15" s="1"/>
  <c r="E1067" i="15"/>
  <c r="F1067" i="15" s="1"/>
  <c r="E1068" i="15"/>
  <c r="F1068" i="15" s="1"/>
  <c r="E1069" i="15"/>
  <c r="F1069" i="15" s="1"/>
  <c r="E1070" i="15"/>
  <c r="F1070" i="15" s="1"/>
  <c r="E1071" i="15"/>
  <c r="F1071" i="15" s="1"/>
  <c r="E1072" i="15"/>
  <c r="F1072" i="15" s="1"/>
  <c r="E1073" i="15"/>
  <c r="F1073" i="15" s="1"/>
  <c r="E1074" i="15"/>
  <c r="F1074" i="15" s="1"/>
  <c r="E1075" i="15"/>
  <c r="F1075" i="15" s="1"/>
  <c r="E1076" i="15"/>
  <c r="F1076" i="15" s="1"/>
  <c r="E1077" i="15"/>
  <c r="F1077" i="15" s="1"/>
  <c r="E1078" i="15"/>
  <c r="F1078" i="15" s="1"/>
  <c r="E1079" i="15"/>
  <c r="F1079" i="15" s="1"/>
  <c r="E1080" i="15"/>
  <c r="F1080" i="15" s="1"/>
  <c r="E1081" i="15"/>
  <c r="F1081" i="15" s="1"/>
  <c r="E1082" i="15"/>
  <c r="F1082" i="15" s="1"/>
  <c r="E1083" i="15"/>
  <c r="F1083" i="15" s="1"/>
  <c r="E1084" i="15"/>
  <c r="F1084" i="15" s="1"/>
  <c r="E1085" i="15"/>
  <c r="F1085" i="15" s="1"/>
  <c r="E1086" i="15"/>
  <c r="F1086" i="15" s="1"/>
  <c r="E1087" i="15"/>
  <c r="F1087" i="15" s="1"/>
  <c r="E1088" i="15"/>
  <c r="F1088" i="15" s="1"/>
  <c r="E1089" i="15"/>
  <c r="F1089" i="15" s="1"/>
  <c r="E1090" i="15"/>
  <c r="F1090" i="15" s="1"/>
  <c r="E1091" i="15"/>
  <c r="F1091" i="15" s="1"/>
  <c r="E1092" i="15"/>
  <c r="F1092" i="15" s="1"/>
  <c r="E1093" i="15"/>
  <c r="F1093" i="15" s="1"/>
  <c r="E1094" i="15"/>
  <c r="F1094" i="15" s="1"/>
  <c r="E1095" i="15"/>
  <c r="E1096" i="15"/>
  <c r="E1097" i="15"/>
  <c r="E1098" i="15"/>
  <c r="E1099" i="15"/>
  <c r="E1100" i="15"/>
  <c r="E1101" i="15"/>
  <c r="E1102" i="15"/>
  <c r="E1103" i="15"/>
  <c r="F1103" i="15" s="1"/>
  <c r="E1104" i="15"/>
  <c r="F1104" i="15" s="1"/>
  <c r="E1105" i="15"/>
  <c r="F1105" i="15" s="1"/>
  <c r="E1106" i="15"/>
  <c r="F1106" i="15" s="1"/>
  <c r="E1107" i="15"/>
  <c r="F1107" i="15" s="1"/>
  <c r="E1108" i="15"/>
  <c r="F1108" i="15" s="1"/>
  <c r="E1109" i="15"/>
  <c r="F1109" i="15" s="1"/>
  <c r="E1110" i="15"/>
  <c r="F1110" i="15" s="1"/>
  <c r="E1111" i="15"/>
  <c r="F1111" i="15" s="1"/>
  <c r="E1112" i="15"/>
  <c r="F1112" i="15" s="1"/>
  <c r="E1113" i="15"/>
  <c r="F1113" i="15" s="1"/>
  <c r="E1114" i="15"/>
  <c r="F1114" i="15" s="1"/>
  <c r="E1115" i="15"/>
  <c r="F1115" i="15" s="1"/>
  <c r="E1116" i="15"/>
  <c r="F1116" i="15" s="1"/>
  <c r="E1117" i="15"/>
  <c r="F1117" i="15" s="1"/>
  <c r="E1118" i="15"/>
  <c r="F1118" i="15" s="1"/>
  <c r="E1119" i="15"/>
  <c r="F1119" i="15" s="1"/>
  <c r="E1120" i="15"/>
  <c r="F1120" i="15" s="1"/>
  <c r="E1121" i="15"/>
  <c r="F1121" i="15" s="1"/>
  <c r="E1122" i="15"/>
  <c r="F1122" i="15" s="1"/>
  <c r="E1123" i="15"/>
  <c r="F1123" i="15" s="1"/>
  <c r="E1124" i="15"/>
  <c r="F1124" i="15" s="1"/>
  <c r="E1125" i="15"/>
  <c r="F1125" i="15" s="1"/>
  <c r="E1126" i="15"/>
  <c r="F1126" i="15" s="1"/>
  <c r="E1127" i="15"/>
  <c r="F1127" i="15" s="1"/>
  <c r="E1128" i="15"/>
  <c r="F1128" i="15" s="1"/>
  <c r="E1129" i="15"/>
  <c r="F1129" i="15" s="1"/>
  <c r="E1130" i="15"/>
  <c r="F1130" i="15" s="1"/>
  <c r="E1131" i="15"/>
  <c r="F1131" i="15" s="1"/>
  <c r="E1132" i="15"/>
  <c r="F1132" i="15" s="1"/>
  <c r="E1133" i="15"/>
  <c r="F1133" i="15" s="1"/>
  <c r="E1134" i="15"/>
  <c r="F1134" i="15" s="1"/>
  <c r="E1135" i="15"/>
  <c r="F1135" i="15" s="1"/>
  <c r="E1136" i="15"/>
  <c r="F1136" i="15" s="1"/>
  <c r="E1137" i="15"/>
  <c r="F1137" i="15" s="1"/>
  <c r="E1138" i="15"/>
  <c r="F1138" i="15" s="1"/>
  <c r="E1139" i="15"/>
  <c r="F1139" i="15" s="1"/>
  <c r="E1140" i="15"/>
  <c r="F1140" i="15" s="1"/>
  <c r="E1141" i="15"/>
  <c r="F1141" i="15" s="1"/>
  <c r="E1142" i="15"/>
  <c r="F1142" i="15" s="1"/>
  <c r="E1143" i="15"/>
  <c r="F1143" i="15" s="1"/>
  <c r="E1144" i="15"/>
  <c r="F1144" i="15" s="1"/>
  <c r="E1145" i="15"/>
  <c r="F1145" i="15" s="1"/>
  <c r="E1146" i="15"/>
  <c r="F1146" i="15" s="1"/>
  <c r="E1147" i="15"/>
  <c r="F1147" i="15" s="1"/>
  <c r="E1148" i="15"/>
  <c r="F1148" i="15" s="1"/>
  <c r="E1149" i="15"/>
  <c r="F1149" i="15" s="1"/>
  <c r="E1150" i="15"/>
  <c r="F1150" i="15" s="1"/>
  <c r="E1151" i="15"/>
  <c r="F1151" i="15" s="1"/>
  <c r="E1152" i="15"/>
  <c r="F1152" i="15" s="1"/>
  <c r="E1153" i="15"/>
  <c r="F1153" i="15" s="1"/>
  <c r="E1154" i="15"/>
  <c r="F1154" i="15" s="1"/>
  <c r="E1155" i="15"/>
  <c r="F1155" i="15" s="1"/>
  <c r="E1156" i="15"/>
  <c r="F1156" i="15" s="1"/>
  <c r="E1157" i="15"/>
  <c r="F1157" i="15" s="1"/>
  <c r="E1158" i="15"/>
  <c r="F1158" i="15" s="1"/>
  <c r="E1159" i="15"/>
  <c r="F1159" i="15" s="1"/>
  <c r="E1160" i="15"/>
  <c r="F1160" i="15" s="1"/>
  <c r="E1161" i="15"/>
  <c r="F1161" i="15" s="1"/>
  <c r="E1162" i="15"/>
  <c r="F1162" i="15" s="1"/>
  <c r="E1163" i="15"/>
  <c r="F1163" i="15" s="1"/>
  <c r="E1164" i="15"/>
  <c r="F1164" i="15" s="1"/>
  <c r="E1165" i="15"/>
  <c r="F1165" i="15" s="1"/>
  <c r="E1166" i="15"/>
  <c r="F1166" i="15" s="1"/>
  <c r="E1167" i="15"/>
  <c r="F1167" i="15" s="1"/>
  <c r="E1168" i="15"/>
  <c r="F1168" i="15" s="1"/>
  <c r="E1169" i="15"/>
  <c r="F1169" i="15" s="1"/>
  <c r="E1170" i="15"/>
  <c r="F1170" i="15" s="1"/>
  <c r="E1171" i="15"/>
  <c r="F1171" i="15" s="1"/>
  <c r="E1172" i="15"/>
  <c r="F1172" i="15" s="1"/>
  <c r="E1173" i="15"/>
  <c r="F1173" i="15" s="1"/>
  <c r="E1174" i="15"/>
  <c r="F1174" i="15" s="1"/>
  <c r="E1175" i="15"/>
  <c r="F1175" i="15" s="1"/>
  <c r="E1176" i="15"/>
  <c r="F1176" i="15" s="1"/>
  <c r="E1177" i="15"/>
  <c r="F1177" i="15" s="1"/>
  <c r="E1178" i="15"/>
  <c r="F1178" i="15" s="1"/>
  <c r="E1179" i="15"/>
  <c r="F1179" i="15" s="1"/>
  <c r="E1180" i="15"/>
  <c r="F1180" i="15" s="1"/>
  <c r="E1181" i="15"/>
  <c r="F1181" i="15" s="1"/>
  <c r="E1182" i="15"/>
  <c r="F1182" i="15" s="1"/>
  <c r="E1183" i="15"/>
  <c r="F1183" i="15" s="1"/>
  <c r="E1184" i="15"/>
  <c r="F1184" i="15" s="1"/>
  <c r="E1185" i="15"/>
  <c r="F1185" i="15" s="1"/>
  <c r="E1186" i="15"/>
  <c r="F1186" i="15" s="1"/>
  <c r="E1187" i="15"/>
  <c r="F1187" i="15" s="1"/>
  <c r="E1188" i="15"/>
  <c r="F1188" i="15" s="1"/>
  <c r="E1189" i="15"/>
  <c r="F1189" i="15" s="1"/>
  <c r="E1190" i="15"/>
  <c r="F1190" i="15" s="1"/>
  <c r="E1191" i="15"/>
  <c r="F1191" i="15" s="1"/>
  <c r="E1192" i="15"/>
  <c r="F1192" i="15" s="1"/>
  <c r="E1193" i="15"/>
  <c r="F1193" i="15" s="1"/>
  <c r="E1194" i="15"/>
  <c r="F1194" i="15" s="1"/>
  <c r="E1195" i="15"/>
  <c r="F1195" i="15" s="1"/>
  <c r="E1196" i="15"/>
  <c r="F1196" i="15" s="1"/>
  <c r="E1197" i="15"/>
  <c r="F1197" i="15" s="1"/>
  <c r="E1198" i="15"/>
  <c r="F1198" i="15" s="1"/>
  <c r="E1199" i="15"/>
  <c r="F1199" i="15" s="1"/>
  <c r="E1200" i="15"/>
  <c r="F1200" i="15" s="1"/>
  <c r="E1201" i="15"/>
  <c r="F1201" i="15" s="1"/>
  <c r="E1202" i="15"/>
  <c r="F1202" i="15" s="1"/>
  <c r="E1203" i="15"/>
  <c r="F1203" i="15" s="1"/>
  <c r="E1204" i="15"/>
  <c r="F1204" i="15" s="1"/>
  <c r="E1205" i="15"/>
  <c r="F1205" i="15" s="1"/>
  <c r="E1206" i="15"/>
  <c r="F1206" i="15" s="1"/>
  <c r="E1207" i="15"/>
  <c r="F1207" i="15" s="1"/>
  <c r="E1208" i="15"/>
  <c r="F1208" i="15" s="1"/>
  <c r="E1209" i="15"/>
  <c r="F1209" i="15" s="1"/>
  <c r="E1210" i="15"/>
  <c r="F1210" i="15" s="1"/>
  <c r="E1211" i="15"/>
  <c r="F1211" i="15" s="1"/>
  <c r="E1212" i="15"/>
  <c r="F1212" i="15" s="1"/>
  <c r="E1213" i="15"/>
  <c r="F1213" i="15" s="1"/>
  <c r="E1214" i="15"/>
  <c r="F1214" i="15" s="1"/>
  <c r="E1215" i="15"/>
  <c r="F1215" i="15" s="1"/>
  <c r="E1216" i="15"/>
  <c r="F1216" i="15" s="1"/>
  <c r="E1217" i="15"/>
  <c r="F1217" i="15" s="1"/>
  <c r="E1218" i="15"/>
  <c r="F1218" i="15" s="1"/>
  <c r="E1219" i="15"/>
  <c r="F1219" i="15" s="1"/>
  <c r="E1220" i="15"/>
  <c r="F1220" i="15" s="1"/>
  <c r="E1221" i="15"/>
  <c r="F1221" i="15" s="1"/>
  <c r="E1222" i="15"/>
  <c r="F1222" i="15" s="1"/>
  <c r="E1223" i="15"/>
  <c r="F1223" i="15" s="1"/>
  <c r="E1224" i="15"/>
  <c r="F1224" i="15" s="1"/>
  <c r="E1225" i="15"/>
  <c r="F1225" i="15" s="1"/>
  <c r="E1226" i="15"/>
  <c r="F1226" i="15" s="1"/>
  <c r="E1227" i="15"/>
  <c r="F1227" i="15" s="1"/>
  <c r="E1228" i="15"/>
  <c r="F1228" i="15" s="1"/>
  <c r="E1229" i="15"/>
  <c r="F1229" i="15" s="1"/>
  <c r="E1230" i="15"/>
  <c r="E1231" i="15"/>
  <c r="E1232" i="15"/>
  <c r="E1233" i="15"/>
  <c r="E1234" i="15"/>
  <c r="E1235" i="15"/>
  <c r="E1236" i="15"/>
  <c r="F1236" i="15" s="1"/>
  <c r="E1237" i="15"/>
  <c r="F1237" i="15" s="1"/>
  <c r="E1238" i="15"/>
  <c r="F1238" i="15" s="1"/>
  <c r="E1239" i="15"/>
  <c r="F1239" i="15" s="1"/>
  <c r="E1240" i="15"/>
  <c r="F1240" i="15" s="1"/>
  <c r="E1241" i="15"/>
  <c r="F1241" i="15" s="1"/>
  <c r="E1242" i="15"/>
  <c r="F1242" i="15" s="1"/>
  <c r="E1243" i="15"/>
  <c r="F1243" i="15" s="1"/>
  <c r="E1244" i="15"/>
  <c r="F1244" i="15" s="1"/>
  <c r="E1245" i="15"/>
  <c r="F1245" i="15" s="1"/>
  <c r="E1246" i="15"/>
  <c r="F1246" i="15" s="1"/>
  <c r="E1247" i="15"/>
  <c r="F1247" i="15" s="1"/>
  <c r="E1248" i="15"/>
  <c r="F1248" i="15" s="1"/>
  <c r="E1249" i="15"/>
  <c r="F1249" i="15" s="1"/>
  <c r="E1250" i="15"/>
  <c r="F1250" i="15" s="1"/>
  <c r="E1251" i="15"/>
  <c r="F1251" i="15" s="1"/>
  <c r="E1252" i="15"/>
  <c r="F1252" i="15" s="1"/>
  <c r="E1253" i="15"/>
  <c r="F1253" i="15" s="1"/>
  <c r="E1254" i="15"/>
  <c r="F1254" i="15" s="1"/>
  <c r="E1255" i="15"/>
  <c r="F1255" i="15" s="1"/>
  <c r="E1256" i="15"/>
  <c r="F1256" i="15" s="1"/>
  <c r="E1257" i="15"/>
  <c r="F1257" i="15" s="1"/>
  <c r="E1258" i="15"/>
  <c r="F1258" i="15" s="1"/>
  <c r="E1259" i="15"/>
  <c r="F1259" i="15" s="1"/>
  <c r="E1260" i="15"/>
  <c r="F1260" i="15" s="1"/>
  <c r="E1261" i="15"/>
  <c r="F1261" i="15" s="1"/>
  <c r="E1262" i="15"/>
  <c r="F1262" i="15" s="1"/>
  <c r="E1263" i="15"/>
  <c r="F1263" i="15" s="1"/>
  <c r="E1264" i="15"/>
  <c r="F1264" i="15" s="1"/>
  <c r="E1265" i="15"/>
  <c r="F1265" i="15" s="1"/>
  <c r="E1266" i="15"/>
  <c r="F1266" i="15" s="1"/>
  <c r="E1267" i="15"/>
  <c r="F1267" i="15" s="1"/>
  <c r="E1268" i="15"/>
  <c r="F1268" i="15" s="1"/>
  <c r="E1269" i="15"/>
  <c r="F1269" i="15" s="1"/>
  <c r="E1270" i="15"/>
  <c r="F1270" i="15" s="1"/>
  <c r="E1271" i="15"/>
  <c r="F1271" i="15" s="1"/>
  <c r="E1272" i="15"/>
  <c r="F1272" i="15" s="1"/>
  <c r="E1273" i="15"/>
  <c r="F1273" i="15" s="1"/>
  <c r="E1274" i="15"/>
  <c r="F1274" i="15" s="1"/>
  <c r="E1275" i="15"/>
  <c r="F1275" i="15" s="1"/>
  <c r="E1276" i="15"/>
  <c r="F1276" i="15" s="1"/>
  <c r="E1277" i="15"/>
  <c r="F1277" i="15" s="1"/>
  <c r="E1278" i="15"/>
  <c r="F1278" i="15" s="1"/>
  <c r="E1279" i="15"/>
  <c r="F1279" i="15" s="1"/>
  <c r="E1280" i="15"/>
  <c r="F1280" i="15" s="1"/>
  <c r="E1281" i="15"/>
  <c r="F1281" i="15" s="1"/>
  <c r="E1282" i="15"/>
  <c r="F1282" i="15" s="1"/>
  <c r="E1283" i="15"/>
  <c r="F1283" i="15" s="1"/>
  <c r="E1284" i="15"/>
  <c r="F1284" i="15" s="1"/>
  <c r="E1285" i="15"/>
  <c r="F1285" i="15" s="1"/>
  <c r="E1286" i="15"/>
  <c r="F1286" i="15" s="1"/>
  <c r="E1287" i="15"/>
  <c r="F1287" i="15" s="1"/>
  <c r="E1288" i="15"/>
  <c r="F1288" i="15" s="1"/>
  <c r="E1289" i="15"/>
  <c r="F1289" i="15" s="1"/>
  <c r="E1290" i="15"/>
  <c r="F1290" i="15" s="1"/>
  <c r="E1291" i="15"/>
  <c r="F1291" i="15" s="1"/>
  <c r="E1292" i="15"/>
  <c r="F1292" i="15" s="1"/>
  <c r="E1293" i="15"/>
  <c r="F1293" i="15" s="1"/>
  <c r="E1294" i="15"/>
  <c r="F1294" i="15" s="1"/>
  <c r="E1295" i="15"/>
  <c r="F1295" i="15" s="1"/>
  <c r="E1296" i="15"/>
  <c r="F1296" i="15" s="1"/>
  <c r="E1297" i="15"/>
  <c r="F1297" i="15" s="1"/>
  <c r="E1298" i="15"/>
  <c r="F1298" i="15" s="1"/>
  <c r="E1299" i="15"/>
  <c r="F1299" i="15" s="1"/>
  <c r="E1300" i="15"/>
  <c r="F1300" i="15" s="1"/>
  <c r="E1301" i="15"/>
  <c r="F1301" i="15" s="1"/>
  <c r="E1302" i="15"/>
  <c r="F1302" i="15" s="1"/>
  <c r="E1303" i="15"/>
  <c r="F1303" i="15" s="1"/>
  <c r="E1304" i="15"/>
  <c r="F1304" i="15" s="1"/>
  <c r="E1305" i="15"/>
  <c r="F1305" i="15" s="1"/>
  <c r="E1306" i="15"/>
  <c r="F1306" i="15" s="1"/>
  <c r="E1307" i="15"/>
  <c r="F1307" i="15" s="1"/>
  <c r="E1308" i="15"/>
  <c r="F1308" i="15" s="1"/>
  <c r="E1309" i="15"/>
  <c r="F1309" i="15" s="1"/>
  <c r="E1310" i="15"/>
  <c r="F1310" i="15" s="1"/>
  <c r="E1311" i="15"/>
  <c r="F1311" i="15" s="1"/>
  <c r="E1312" i="15"/>
  <c r="F1312" i="15" s="1"/>
  <c r="E1313" i="15"/>
  <c r="F1313" i="15" s="1"/>
  <c r="E1314" i="15"/>
  <c r="F1314" i="15" s="1"/>
  <c r="E1315" i="15"/>
  <c r="F1315" i="15" s="1"/>
  <c r="E1316" i="15"/>
  <c r="F1316" i="15" s="1"/>
  <c r="E1317" i="15"/>
  <c r="F1317" i="15" s="1"/>
  <c r="E1318" i="15"/>
  <c r="F1318" i="15" s="1"/>
  <c r="E1319" i="15"/>
  <c r="F1319" i="15" s="1"/>
  <c r="E1320" i="15"/>
  <c r="F1320" i="15" s="1"/>
  <c r="E1321" i="15"/>
  <c r="F1321" i="15" s="1"/>
  <c r="E1322" i="15"/>
  <c r="F1322" i="15" s="1"/>
  <c r="E1323" i="15"/>
  <c r="F1323" i="15" s="1"/>
  <c r="E1324" i="15"/>
  <c r="F1324" i="15" s="1"/>
  <c r="E1325" i="15"/>
  <c r="F1325" i="15" s="1"/>
  <c r="E1326" i="15"/>
  <c r="F1326" i="15" s="1"/>
  <c r="E1327" i="15"/>
  <c r="F1327" i="15" s="1"/>
  <c r="E1328" i="15"/>
  <c r="F1328" i="15" s="1"/>
  <c r="E1329" i="15"/>
  <c r="F1329" i="15" s="1"/>
  <c r="E1330" i="15"/>
  <c r="F1330" i="15" s="1"/>
  <c r="E1331" i="15"/>
  <c r="F1331" i="15" s="1"/>
  <c r="E1332" i="15"/>
  <c r="F1332" i="15" s="1"/>
  <c r="E1333" i="15"/>
  <c r="F1333" i="15" s="1"/>
  <c r="E1334" i="15"/>
  <c r="F1334" i="15" s="1"/>
  <c r="E1335" i="15"/>
  <c r="F1335" i="15" s="1"/>
  <c r="E1336" i="15"/>
  <c r="F1336" i="15" s="1"/>
  <c r="E1337" i="15"/>
  <c r="F1337" i="15" s="1"/>
  <c r="E1338" i="15"/>
  <c r="F1338" i="15" s="1"/>
  <c r="E1339" i="15"/>
  <c r="F1339" i="15" s="1"/>
  <c r="E1340" i="15"/>
  <c r="F1340" i="15" s="1"/>
  <c r="E1341" i="15"/>
  <c r="F1341" i="15" s="1"/>
  <c r="E1342" i="15"/>
  <c r="F1342" i="15" s="1"/>
  <c r="E1343" i="15"/>
  <c r="F1343" i="15" s="1"/>
  <c r="E1344" i="15"/>
  <c r="F1344" i="15" s="1"/>
  <c r="E1345" i="15"/>
  <c r="F1345" i="15" s="1"/>
  <c r="E1346" i="15"/>
  <c r="F1346" i="15" s="1"/>
  <c r="E1347" i="15"/>
  <c r="F1347" i="15" s="1"/>
  <c r="E1348" i="15"/>
  <c r="F1348" i="15" s="1"/>
  <c r="E1349" i="15"/>
  <c r="F1349" i="15" s="1"/>
  <c r="E1350" i="15"/>
  <c r="F1350" i="15" s="1"/>
  <c r="E1351" i="15"/>
  <c r="F1351" i="15" s="1"/>
  <c r="E1352" i="15"/>
  <c r="F1352" i="15" s="1"/>
  <c r="E1353" i="15"/>
  <c r="F1353" i="15" s="1"/>
  <c r="E1354" i="15"/>
  <c r="F1354" i="15" s="1"/>
  <c r="E1355" i="15"/>
  <c r="F1355" i="15" s="1"/>
  <c r="E1356" i="15"/>
  <c r="F1356" i="15" s="1"/>
  <c r="E1357" i="15"/>
  <c r="F1357" i="15" s="1"/>
  <c r="E1358" i="15"/>
  <c r="F1358" i="15" s="1"/>
  <c r="E1359" i="15"/>
  <c r="F1359" i="15" s="1"/>
  <c r="E1360" i="15"/>
  <c r="F1360" i="15" s="1"/>
  <c r="E1361" i="15"/>
  <c r="F1361" i="15" s="1"/>
  <c r="E1362" i="15"/>
  <c r="F1362" i="15" s="1"/>
  <c r="E1363" i="15"/>
  <c r="F1363" i="15" s="1"/>
  <c r="E1364" i="15"/>
  <c r="F1364" i="15" s="1"/>
  <c r="E1365" i="15"/>
  <c r="F1365" i="15" s="1"/>
  <c r="E1366" i="15"/>
  <c r="F1366" i="15" s="1"/>
  <c r="E1367" i="15"/>
  <c r="F1367" i="15" s="1"/>
  <c r="E1368" i="15"/>
  <c r="F1368" i="15" s="1"/>
  <c r="E1369" i="15"/>
  <c r="F1369" i="15" s="1"/>
  <c r="E1370" i="15"/>
  <c r="F1370" i="15" s="1"/>
  <c r="E1371" i="15"/>
  <c r="F1371" i="15" s="1"/>
  <c r="E1372" i="15"/>
  <c r="F1372" i="15" s="1"/>
  <c r="E1373" i="15"/>
  <c r="F1373" i="15" s="1"/>
  <c r="E1374" i="15"/>
  <c r="F1374" i="15" s="1"/>
  <c r="E1375" i="15"/>
  <c r="F1375" i="15" s="1"/>
  <c r="E1376" i="15"/>
  <c r="F1376" i="15" s="1"/>
  <c r="E1377" i="15"/>
  <c r="F1377" i="15" s="1"/>
  <c r="E1378" i="15"/>
  <c r="F1378" i="15" s="1"/>
  <c r="E1379" i="15"/>
  <c r="F1379" i="15" s="1"/>
  <c r="E1380" i="15"/>
  <c r="F1380" i="15" s="1"/>
  <c r="E1381" i="15"/>
  <c r="F1381" i="15" s="1"/>
  <c r="E1382" i="15"/>
  <c r="F1382" i="15" s="1"/>
  <c r="E1383" i="15"/>
  <c r="F1383" i="15" s="1"/>
  <c r="E1384" i="15"/>
  <c r="F1384" i="15" s="1"/>
  <c r="E1385" i="15"/>
  <c r="F1385" i="15" s="1"/>
  <c r="E1386" i="15"/>
  <c r="F1386" i="15" s="1"/>
  <c r="E1387" i="15"/>
  <c r="F1387" i="15" s="1"/>
  <c r="E1388" i="15"/>
  <c r="F1388" i="15" s="1"/>
  <c r="E1389" i="15"/>
  <c r="F1389" i="15" s="1"/>
  <c r="E1390" i="15"/>
  <c r="F1390" i="15" s="1"/>
  <c r="E1391" i="15"/>
  <c r="F1391" i="15" s="1"/>
  <c r="E1392" i="15"/>
  <c r="F1392" i="15" s="1"/>
  <c r="E1393" i="15"/>
  <c r="F1393" i="15" s="1"/>
  <c r="E1394" i="15"/>
  <c r="F1394" i="15" s="1"/>
  <c r="E1395" i="15"/>
  <c r="F1395" i="15" s="1"/>
  <c r="E1396" i="15"/>
  <c r="F1396" i="15" s="1"/>
  <c r="E1397" i="15"/>
  <c r="F1397" i="15" s="1"/>
  <c r="E1398" i="15"/>
  <c r="F1398" i="15" s="1"/>
  <c r="E1399" i="15"/>
  <c r="F1399" i="15" s="1"/>
  <c r="E1400" i="15"/>
  <c r="F1400" i="15" s="1"/>
  <c r="E1401" i="15"/>
  <c r="F1401" i="15" s="1"/>
  <c r="E1402" i="15"/>
  <c r="F1402" i="15" s="1"/>
  <c r="E1403" i="15"/>
  <c r="F1403" i="15" s="1"/>
  <c r="E1404" i="15"/>
  <c r="F1404" i="15" s="1"/>
  <c r="E1405" i="15"/>
  <c r="F1405" i="15" s="1"/>
  <c r="E1406" i="15"/>
  <c r="F1406" i="15" s="1"/>
  <c r="E1407" i="15"/>
  <c r="F1407" i="15" s="1"/>
  <c r="E1408" i="15"/>
  <c r="F1408" i="15" s="1"/>
  <c r="E1409" i="15"/>
  <c r="F1409" i="15" s="1"/>
  <c r="E1410" i="15"/>
  <c r="F1410" i="15" s="1"/>
  <c r="E1411" i="15"/>
  <c r="F1411" i="15" s="1"/>
  <c r="E1412" i="15"/>
  <c r="F1412" i="15" s="1"/>
  <c r="E1413" i="15"/>
  <c r="F1413" i="15" s="1"/>
  <c r="E1414" i="15"/>
  <c r="F1414" i="15" s="1"/>
  <c r="E1415" i="15"/>
  <c r="F1415" i="15" s="1"/>
  <c r="E1416" i="15"/>
  <c r="F1416" i="15" s="1"/>
  <c r="E1417" i="15"/>
  <c r="F1417" i="15" s="1"/>
  <c r="E1418" i="15"/>
  <c r="F1418" i="15" s="1"/>
  <c r="E1419" i="15"/>
  <c r="F1419" i="15" s="1"/>
  <c r="E1420" i="15"/>
  <c r="F1420" i="15" s="1"/>
  <c r="E1421" i="15"/>
  <c r="F1421" i="15" s="1"/>
  <c r="E1422" i="15"/>
  <c r="F1422" i="15" s="1"/>
  <c r="E1423" i="15"/>
  <c r="F1423" i="15" s="1"/>
  <c r="E1424" i="15"/>
  <c r="F1424" i="15" s="1"/>
  <c r="E1425" i="15"/>
  <c r="F1425" i="15" s="1"/>
  <c r="E1426" i="15"/>
  <c r="F1426" i="15" s="1"/>
  <c r="E1427" i="15"/>
  <c r="F1427" i="15" s="1"/>
  <c r="E1428" i="15"/>
  <c r="F1428" i="15" s="1"/>
  <c r="E1429" i="15"/>
  <c r="F1429" i="15" s="1"/>
  <c r="E1430" i="15"/>
  <c r="F1430" i="15" s="1"/>
  <c r="E1431" i="15"/>
  <c r="F1431" i="15" s="1"/>
  <c r="E1432" i="15"/>
  <c r="F1432" i="15" s="1"/>
  <c r="E1433" i="15"/>
  <c r="F1433" i="15" s="1"/>
  <c r="E1434" i="15"/>
  <c r="F1434" i="15" s="1"/>
  <c r="E1435" i="15"/>
  <c r="F1435" i="15" s="1"/>
  <c r="E1436" i="15"/>
  <c r="F1436" i="15" s="1"/>
  <c r="E1437" i="15"/>
  <c r="F1437" i="15" s="1"/>
  <c r="E1438" i="15"/>
  <c r="F1438" i="15" s="1"/>
  <c r="E1439" i="15"/>
  <c r="F1439" i="15" s="1"/>
  <c r="E1440" i="15"/>
  <c r="F1440" i="15" s="1"/>
  <c r="E1441" i="15"/>
  <c r="F1441" i="15" s="1"/>
  <c r="E1442" i="15"/>
  <c r="F1442" i="15" s="1"/>
  <c r="E1443" i="15"/>
  <c r="F1443" i="15" s="1"/>
  <c r="E1444" i="15"/>
  <c r="F1444" i="15" s="1"/>
  <c r="E1445" i="15"/>
  <c r="F1445" i="15" s="1"/>
  <c r="E1446" i="15"/>
  <c r="F1446" i="15" s="1"/>
  <c r="E1447" i="15"/>
  <c r="F1447" i="15" s="1"/>
  <c r="E1448" i="15"/>
  <c r="F1448" i="15" s="1"/>
  <c r="E1449" i="15"/>
  <c r="F1449" i="15" s="1"/>
  <c r="E1450" i="15"/>
  <c r="F1450" i="15" s="1"/>
  <c r="E1451" i="15"/>
  <c r="F1451" i="15" s="1"/>
  <c r="E1452" i="15"/>
  <c r="F1452" i="15" s="1"/>
  <c r="E1453" i="15"/>
  <c r="F1453" i="15" s="1"/>
  <c r="E1454" i="15"/>
  <c r="F1454" i="15" s="1"/>
  <c r="E1455" i="15"/>
  <c r="F1455" i="15" s="1"/>
  <c r="E1456" i="15"/>
  <c r="F1456" i="15" s="1"/>
  <c r="E1457" i="15"/>
  <c r="F1457" i="15" s="1"/>
  <c r="E1458" i="15"/>
  <c r="F1458" i="15" s="1"/>
  <c r="E1459" i="15"/>
  <c r="F1459" i="15" s="1"/>
  <c r="E1460" i="15"/>
  <c r="F1460" i="15" s="1"/>
  <c r="E1461" i="15"/>
  <c r="F1461" i="15" s="1"/>
  <c r="E1462" i="15"/>
  <c r="F1462" i="15" s="1"/>
  <c r="E1463" i="15"/>
  <c r="F1463" i="15" s="1"/>
  <c r="E1464" i="15"/>
  <c r="F1464" i="15" s="1"/>
  <c r="E1465" i="15"/>
  <c r="F1465" i="15" s="1"/>
  <c r="E1466" i="15"/>
  <c r="F1466" i="15" s="1"/>
  <c r="E1467" i="15"/>
  <c r="F1467" i="15" s="1"/>
  <c r="E1468" i="15"/>
  <c r="F1468" i="15" s="1"/>
  <c r="E1469" i="15"/>
  <c r="F1469" i="15" s="1"/>
  <c r="E1470" i="15"/>
  <c r="F1470" i="15" s="1"/>
  <c r="E1471" i="15"/>
  <c r="F1471" i="15" s="1"/>
  <c r="E1472" i="15"/>
  <c r="E1473" i="15"/>
  <c r="E1474" i="15"/>
  <c r="F1474" i="15" s="1"/>
  <c r="E1475" i="15"/>
  <c r="E1476" i="15"/>
  <c r="E1477" i="15"/>
  <c r="E1478" i="15"/>
  <c r="E1479" i="15"/>
  <c r="E1480" i="15"/>
  <c r="F1480" i="15" s="1"/>
  <c r="E1481" i="15"/>
  <c r="F1481" i="15" s="1"/>
  <c r="E1482" i="15"/>
  <c r="F1482" i="15" s="1"/>
  <c r="E1483" i="15"/>
  <c r="F1483" i="15" s="1"/>
  <c r="E1484" i="15"/>
  <c r="F1484" i="15" s="1"/>
  <c r="E1485" i="15"/>
  <c r="F1485" i="15" s="1"/>
  <c r="E1486" i="15"/>
  <c r="F1486" i="15" s="1"/>
  <c r="E1487" i="15"/>
  <c r="F1487" i="15" s="1"/>
  <c r="E1488" i="15"/>
  <c r="F1488" i="15" s="1"/>
  <c r="E1489" i="15"/>
  <c r="F1489" i="15" s="1"/>
  <c r="E1490" i="15"/>
  <c r="F1490" i="15" s="1"/>
  <c r="E1491" i="15"/>
  <c r="F1491" i="15" s="1"/>
  <c r="E1492" i="15"/>
  <c r="F1492" i="15" s="1"/>
  <c r="E1493" i="15"/>
  <c r="F1493" i="15" s="1"/>
  <c r="E1494" i="15"/>
  <c r="F1494" i="15" s="1"/>
  <c r="E1495" i="15"/>
  <c r="F1495" i="15" s="1"/>
  <c r="E1496" i="15"/>
  <c r="F1496" i="15" s="1"/>
  <c r="E1497" i="15"/>
  <c r="F1497" i="15" s="1"/>
  <c r="E1498" i="15"/>
  <c r="F1498" i="15" s="1"/>
  <c r="E1499" i="15"/>
  <c r="F1499" i="15" s="1"/>
  <c r="E1500" i="15"/>
  <c r="F1500" i="15" s="1"/>
  <c r="E1501" i="15"/>
  <c r="F1501" i="15" s="1"/>
  <c r="E1502" i="15"/>
  <c r="F1502" i="15" s="1"/>
  <c r="E1503" i="15"/>
  <c r="F1503" i="15" s="1"/>
  <c r="E1504" i="15"/>
  <c r="F1504" i="15" s="1"/>
  <c r="E1505" i="15"/>
  <c r="F1505" i="15" s="1"/>
  <c r="E1506" i="15"/>
  <c r="F1506" i="15" s="1"/>
  <c r="E1507" i="15"/>
  <c r="F1507" i="15" s="1"/>
  <c r="E1508" i="15"/>
  <c r="F1508" i="15" s="1"/>
  <c r="E1509" i="15"/>
  <c r="F1509" i="15" s="1"/>
  <c r="E1510" i="15"/>
  <c r="F1510" i="15" s="1"/>
  <c r="E1511" i="15"/>
  <c r="F1511" i="15" s="1"/>
  <c r="E1512" i="15"/>
  <c r="F1512" i="15" s="1"/>
  <c r="E1513" i="15"/>
  <c r="F1513" i="15" s="1"/>
  <c r="E1514" i="15"/>
  <c r="F1514" i="15" s="1"/>
  <c r="E1515" i="15"/>
  <c r="F1515" i="15" s="1"/>
  <c r="E1516" i="15"/>
  <c r="F1516" i="15" s="1"/>
  <c r="E1517" i="15"/>
  <c r="F1517" i="15" s="1"/>
  <c r="E1518" i="15"/>
  <c r="F1518" i="15" s="1"/>
  <c r="E1519" i="15"/>
  <c r="F1519" i="15" s="1"/>
  <c r="E1520" i="15"/>
  <c r="F1520" i="15" s="1"/>
  <c r="E1521" i="15"/>
  <c r="F1521" i="15" s="1"/>
  <c r="E1522" i="15"/>
  <c r="F1522" i="15" s="1"/>
  <c r="E1523" i="15"/>
  <c r="F1523" i="15" s="1"/>
  <c r="E1524" i="15"/>
  <c r="F1524" i="15" s="1"/>
  <c r="E1525" i="15"/>
  <c r="F1525" i="15" s="1"/>
  <c r="E1526" i="15"/>
  <c r="F1526" i="15" s="1"/>
  <c r="E1527" i="15"/>
  <c r="F1527" i="15" s="1"/>
  <c r="E1528" i="15"/>
  <c r="F1528" i="15" s="1"/>
  <c r="E1529" i="15"/>
  <c r="F1529" i="15" s="1"/>
  <c r="E1530" i="15"/>
  <c r="F1530" i="15" s="1"/>
  <c r="E1531" i="15"/>
  <c r="F1531" i="15" s="1"/>
  <c r="E1532" i="15"/>
  <c r="F1532" i="15" s="1"/>
  <c r="E1533" i="15"/>
  <c r="F1533" i="15" s="1"/>
  <c r="E1534" i="15"/>
  <c r="F1534" i="15" s="1"/>
  <c r="E1535" i="15"/>
  <c r="F1535" i="15" s="1"/>
  <c r="E1536" i="15"/>
  <c r="F1536" i="15" s="1"/>
  <c r="E1537" i="15"/>
  <c r="F1537" i="15" s="1"/>
  <c r="E1538" i="15"/>
  <c r="F1538" i="15" s="1"/>
  <c r="E1539" i="15"/>
  <c r="F1539" i="15" s="1"/>
  <c r="E1540" i="15"/>
  <c r="F1540" i="15" s="1"/>
  <c r="E1541" i="15"/>
  <c r="F1541" i="15" s="1"/>
  <c r="E1542" i="15"/>
  <c r="F1542" i="15" s="1"/>
  <c r="E1543" i="15"/>
  <c r="F1543" i="15" s="1"/>
  <c r="E1544" i="15"/>
  <c r="F1544" i="15" s="1"/>
  <c r="E1545" i="15"/>
  <c r="F1545" i="15" s="1"/>
  <c r="E1546" i="15"/>
  <c r="F1546" i="15" s="1"/>
  <c r="E1547" i="15"/>
  <c r="F1547" i="15" s="1"/>
  <c r="E1548" i="15"/>
  <c r="F1548" i="15" s="1"/>
  <c r="E1549" i="15"/>
  <c r="F1549" i="15" s="1"/>
  <c r="E1550" i="15"/>
  <c r="F1550" i="15" s="1"/>
  <c r="E1551" i="15"/>
  <c r="F1551" i="15" s="1"/>
  <c r="E1552" i="15"/>
  <c r="F1552" i="15" s="1"/>
  <c r="E1553" i="15"/>
  <c r="F1553" i="15" s="1"/>
  <c r="E1554" i="15"/>
  <c r="F1554" i="15" s="1"/>
  <c r="E1555" i="15"/>
  <c r="F1555" i="15" s="1"/>
  <c r="E1556" i="15"/>
  <c r="F1556" i="15" s="1"/>
  <c r="E1557" i="15"/>
  <c r="F1557" i="15" s="1"/>
  <c r="E1558" i="15"/>
  <c r="F1558" i="15" s="1"/>
  <c r="E1559" i="15"/>
  <c r="F1559" i="15" s="1"/>
  <c r="E1560" i="15"/>
  <c r="F1560" i="15" s="1"/>
  <c r="E1561" i="15"/>
  <c r="F1561" i="15" s="1"/>
  <c r="E1562" i="15"/>
  <c r="F1562" i="15" s="1"/>
  <c r="E1563" i="15"/>
  <c r="F1563" i="15" s="1"/>
  <c r="E1564" i="15"/>
  <c r="F1564" i="15" s="1"/>
  <c r="E1565" i="15"/>
  <c r="F1565" i="15" s="1"/>
  <c r="E1566" i="15"/>
  <c r="F1566" i="15" s="1"/>
  <c r="E1567" i="15"/>
  <c r="F1567" i="15" s="1"/>
  <c r="E1568" i="15"/>
  <c r="F1568" i="15" s="1"/>
  <c r="E1569" i="15"/>
  <c r="F1569" i="15" s="1"/>
  <c r="E1570" i="15"/>
  <c r="F1570" i="15" s="1"/>
  <c r="E1571" i="15"/>
  <c r="F1571" i="15" s="1"/>
  <c r="E1572" i="15"/>
  <c r="F1572" i="15" s="1"/>
  <c r="E1573" i="15"/>
  <c r="F1573" i="15" s="1"/>
  <c r="E1574" i="15"/>
  <c r="F1574" i="15" s="1"/>
  <c r="E1575" i="15"/>
  <c r="F1575" i="15" s="1"/>
  <c r="E1576" i="15"/>
  <c r="F1576" i="15" s="1"/>
  <c r="E1577" i="15"/>
  <c r="F1577" i="15" s="1"/>
  <c r="E1578" i="15"/>
  <c r="F1578" i="15" s="1"/>
  <c r="E1579" i="15"/>
  <c r="F1579" i="15" s="1"/>
  <c r="E1580" i="15"/>
  <c r="F1580" i="15" s="1"/>
  <c r="E1581" i="15"/>
  <c r="F1581" i="15" s="1"/>
  <c r="E1582" i="15"/>
  <c r="F1582" i="15" s="1"/>
  <c r="E1583" i="15"/>
  <c r="F1583" i="15" s="1"/>
  <c r="E1584" i="15"/>
  <c r="F1584" i="15" s="1"/>
  <c r="E1585" i="15"/>
  <c r="F1585" i="15" s="1"/>
  <c r="E1586" i="15"/>
  <c r="F1586" i="15" s="1"/>
  <c r="E1587" i="15"/>
  <c r="F1587" i="15" s="1"/>
  <c r="E1588" i="15"/>
  <c r="F1588" i="15" s="1"/>
  <c r="E1589" i="15"/>
  <c r="F1589" i="15" s="1"/>
  <c r="E1590" i="15"/>
  <c r="F1590" i="15" s="1"/>
  <c r="E1591" i="15"/>
  <c r="F1591" i="15" s="1"/>
  <c r="E1592" i="15"/>
  <c r="F1592" i="15" s="1"/>
  <c r="E1593" i="15"/>
  <c r="F1593" i="15" s="1"/>
  <c r="E1594" i="15"/>
  <c r="F1594" i="15" s="1"/>
  <c r="E1595" i="15"/>
  <c r="F1595" i="15" s="1"/>
  <c r="E1596" i="15"/>
  <c r="F1596" i="15" s="1"/>
  <c r="E1597" i="15"/>
  <c r="F1597" i="15" s="1"/>
  <c r="E1598" i="15"/>
  <c r="F1598" i="15" s="1"/>
  <c r="E1599" i="15"/>
  <c r="F1599" i="15" s="1"/>
  <c r="E1600" i="15"/>
  <c r="F1600" i="15" s="1"/>
  <c r="E1601" i="15"/>
  <c r="F1601" i="15" s="1"/>
  <c r="E1602" i="15"/>
  <c r="F1602" i="15" s="1"/>
  <c r="E1603" i="15"/>
  <c r="F1603" i="15" s="1"/>
  <c r="E1604" i="15"/>
  <c r="F1604" i="15" s="1"/>
  <c r="E1605" i="15"/>
  <c r="F1605" i="15" s="1"/>
  <c r="E1606" i="15"/>
  <c r="F1606" i="15" s="1"/>
  <c r="E1607" i="15"/>
  <c r="F1607" i="15" s="1"/>
  <c r="E1608" i="15"/>
  <c r="F1608" i="15" s="1"/>
  <c r="E1609" i="15"/>
  <c r="F1609" i="15" s="1"/>
  <c r="E1610" i="15"/>
  <c r="F1610" i="15" s="1"/>
  <c r="E1611" i="15"/>
  <c r="F1611" i="15" s="1"/>
  <c r="E1612" i="15"/>
  <c r="F1612" i="15" s="1"/>
  <c r="E1613" i="15"/>
  <c r="F1613" i="15" s="1"/>
  <c r="E1614" i="15"/>
  <c r="F1614" i="15" s="1"/>
  <c r="E1615" i="15"/>
  <c r="F1615" i="15" s="1"/>
  <c r="E1616" i="15"/>
  <c r="F1616" i="15" s="1"/>
  <c r="E1617" i="15"/>
  <c r="F1617" i="15" s="1"/>
  <c r="E1618" i="15"/>
  <c r="F1618" i="15" s="1"/>
  <c r="E1619" i="15"/>
  <c r="F1619" i="15" s="1"/>
  <c r="E1620" i="15"/>
  <c r="F1620" i="15" s="1"/>
  <c r="E1621" i="15"/>
  <c r="F1621" i="15" s="1"/>
  <c r="E1622" i="15"/>
  <c r="F1622" i="15" s="1"/>
  <c r="E1623" i="15"/>
  <c r="F1623" i="15" s="1"/>
  <c r="E1624" i="15"/>
  <c r="F1624" i="15" s="1"/>
  <c r="E1625" i="15"/>
  <c r="F1625" i="15" s="1"/>
  <c r="E1626" i="15"/>
  <c r="F1626" i="15" s="1"/>
  <c r="E1627" i="15"/>
  <c r="F1627" i="15" s="1"/>
  <c r="E1628" i="15"/>
  <c r="F1628" i="15" s="1"/>
  <c r="E1629" i="15"/>
  <c r="F1629" i="15" s="1"/>
  <c r="E1630" i="15"/>
  <c r="F1630" i="15" s="1"/>
  <c r="E1631" i="15"/>
  <c r="F1631" i="15" s="1"/>
  <c r="E1632" i="15"/>
  <c r="F1632" i="15" s="1"/>
  <c r="E1633" i="15"/>
  <c r="F1633" i="15" s="1"/>
  <c r="E1634" i="15"/>
  <c r="F1634" i="15" s="1"/>
  <c r="E1635" i="15"/>
  <c r="F1635" i="15" s="1"/>
  <c r="E1636" i="15"/>
  <c r="F1636" i="15" s="1"/>
  <c r="E1637" i="15"/>
  <c r="F1637" i="15" s="1"/>
  <c r="E1638" i="15"/>
  <c r="F1638" i="15" s="1"/>
  <c r="E1639" i="15"/>
  <c r="F1639" i="15" s="1"/>
  <c r="E1640" i="15"/>
  <c r="F1640" i="15" s="1"/>
  <c r="E1641" i="15"/>
  <c r="F1641" i="15" s="1"/>
  <c r="E1642" i="15"/>
  <c r="F1642" i="15" s="1"/>
  <c r="E1643" i="15"/>
  <c r="F1643" i="15" s="1"/>
  <c r="E1644" i="15"/>
  <c r="F1644" i="15" s="1"/>
  <c r="E1645" i="15"/>
  <c r="F1645" i="15" s="1"/>
  <c r="E1646" i="15"/>
  <c r="F1646" i="15" s="1"/>
  <c r="E1647" i="15"/>
  <c r="F1647" i="15" s="1"/>
  <c r="E1648" i="15"/>
  <c r="F1648" i="15" s="1"/>
  <c r="E1649" i="15"/>
  <c r="F1649" i="15" s="1"/>
  <c r="E1650" i="15"/>
  <c r="F1650" i="15" s="1"/>
  <c r="E1651" i="15"/>
  <c r="F1651" i="15" s="1"/>
  <c r="E1652" i="15"/>
  <c r="F1652" i="15" s="1"/>
  <c r="E1653" i="15"/>
  <c r="F1653" i="15" s="1"/>
  <c r="E1654" i="15"/>
  <c r="F1654" i="15" s="1"/>
  <c r="E1655" i="15"/>
  <c r="F1655" i="15" s="1"/>
  <c r="E1656" i="15"/>
  <c r="F1656" i="15" s="1"/>
  <c r="E1657" i="15"/>
  <c r="F1657" i="15" s="1"/>
  <c r="E1658" i="15"/>
  <c r="F1658" i="15" s="1"/>
  <c r="E1659" i="15"/>
  <c r="F1659" i="15" s="1"/>
  <c r="E1660" i="15"/>
  <c r="F1660" i="15" s="1"/>
  <c r="E1661" i="15"/>
  <c r="F1661" i="15" s="1"/>
  <c r="E1662" i="15"/>
  <c r="F1662" i="15" s="1"/>
  <c r="E1663" i="15"/>
  <c r="F1663" i="15" s="1"/>
  <c r="E1664" i="15"/>
  <c r="F1664" i="15" s="1"/>
  <c r="E1665" i="15"/>
  <c r="F1665" i="15" s="1"/>
  <c r="E1666" i="15"/>
  <c r="F1666" i="15" s="1"/>
  <c r="E1667" i="15"/>
  <c r="F1667" i="15" s="1"/>
  <c r="E1668" i="15"/>
  <c r="F1668" i="15" s="1"/>
  <c r="E1669" i="15"/>
  <c r="F1669" i="15" s="1"/>
  <c r="E1670" i="15"/>
  <c r="F1670" i="15" s="1"/>
  <c r="E1671" i="15"/>
  <c r="F1671" i="15" s="1"/>
  <c r="E1672" i="15"/>
  <c r="F1672" i="15" s="1"/>
  <c r="E1673" i="15"/>
  <c r="F1673" i="15" s="1"/>
  <c r="E1674" i="15"/>
  <c r="F1674" i="15" s="1"/>
  <c r="E1675" i="15"/>
  <c r="F1675" i="15" s="1"/>
  <c r="E1676" i="15"/>
  <c r="F1676" i="15" s="1"/>
  <c r="E1677" i="15"/>
  <c r="F1677" i="15" s="1"/>
  <c r="E1678" i="15"/>
  <c r="F1678" i="15" s="1"/>
  <c r="E1679" i="15"/>
  <c r="F1679" i="15" s="1"/>
  <c r="E1680" i="15"/>
  <c r="F1680" i="15" s="1"/>
  <c r="E1681" i="15"/>
  <c r="F1681" i="15" s="1"/>
  <c r="E1682" i="15"/>
  <c r="F1682" i="15" s="1"/>
  <c r="E1683" i="15"/>
  <c r="F1683" i="15" s="1"/>
  <c r="E1684" i="15"/>
  <c r="F1684" i="15" s="1"/>
  <c r="E1685" i="15"/>
  <c r="F1685" i="15" s="1"/>
  <c r="E1686" i="15"/>
  <c r="F1686" i="15" s="1"/>
  <c r="E1687" i="15"/>
  <c r="F1687" i="15" s="1"/>
  <c r="E1688" i="15"/>
  <c r="F1688" i="15" s="1"/>
  <c r="E1689" i="15"/>
  <c r="F1689" i="15" s="1"/>
  <c r="E1690" i="15"/>
  <c r="F1690" i="15" s="1"/>
  <c r="E1691" i="15"/>
  <c r="F1691" i="15" s="1"/>
  <c r="E1692" i="15"/>
  <c r="F1692" i="15" s="1"/>
  <c r="E1693" i="15"/>
  <c r="F1693" i="15" s="1"/>
  <c r="E1694" i="15"/>
  <c r="F1694" i="15" s="1"/>
  <c r="E1695" i="15"/>
  <c r="F1695" i="15" s="1"/>
  <c r="E1696" i="15"/>
  <c r="F1696" i="15" s="1"/>
  <c r="E1697" i="15"/>
  <c r="F1697" i="15" s="1"/>
  <c r="E1698" i="15"/>
  <c r="F1698" i="15" s="1"/>
  <c r="E1699" i="15"/>
  <c r="F1699" i="15" s="1"/>
  <c r="E1700" i="15"/>
  <c r="F1700" i="15" s="1"/>
  <c r="E1701" i="15"/>
  <c r="F1701" i="15" s="1"/>
  <c r="E1702" i="15"/>
  <c r="F1702" i="15" s="1"/>
  <c r="E1703" i="15"/>
  <c r="F1703" i="15" s="1"/>
  <c r="E1704" i="15"/>
  <c r="F1704" i="15" s="1"/>
  <c r="E1705" i="15"/>
  <c r="F1705" i="15" s="1"/>
  <c r="E1706" i="15"/>
  <c r="F1706" i="15" s="1"/>
  <c r="E1707" i="15"/>
  <c r="F1707" i="15" s="1"/>
  <c r="E1708" i="15"/>
  <c r="F1708" i="15" s="1"/>
  <c r="E1709" i="15"/>
  <c r="F1709" i="15" s="1"/>
  <c r="E1710" i="15"/>
  <c r="F1710" i="15" s="1"/>
  <c r="E1711" i="15"/>
  <c r="F1711" i="15" s="1"/>
  <c r="E1712" i="15"/>
  <c r="F1712" i="15" s="1"/>
  <c r="E1713" i="15"/>
  <c r="F1713" i="15" s="1"/>
  <c r="E1714" i="15"/>
  <c r="F1714" i="15" s="1"/>
  <c r="E1715" i="15"/>
  <c r="F1715" i="15" s="1"/>
  <c r="E1716" i="15"/>
  <c r="F1716" i="15" s="1"/>
  <c r="E1717" i="15"/>
  <c r="F1717" i="15" s="1"/>
  <c r="E1718" i="15"/>
  <c r="F1718" i="15" s="1"/>
  <c r="E1719" i="15"/>
  <c r="F1719" i="15" s="1"/>
  <c r="E1720" i="15"/>
  <c r="F1720" i="15" s="1"/>
  <c r="E1721" i="15"/>
  <c r="F1721" i="15" s="1"/>
  <c r="E1722" i="15"/>
  <c r="F1722" i="15" s="1"/>
  <c r="E1723" i="15"/>
  <c r="F1723" i="15" s="1"/>
  <c r="E1724" i="15"/>
  <c r="F1724" i="15" s="1"/>
  <c r="E1725" i="15"/>
  <c r="F1725" i="15" s="1"/>
  <c r="E1726" i="15"/>
  <c r="F1726" i="15" s="1"/>
  <c r="E1727" i="15"/>
  <c r="F1727" i="15" s="1"/>
  <c r="E1728" i="15"/>
  <c r="F1728" i="15" s="1"/>
  <c r="E1729" i="15"/>
  <c r="F1729" i="15" s="1"/>
  <c r="E1730" i="15"/>
  <c r="F1730" i="15" s="1"/>
  <c r="E1731" i="15"/>
  <c r="F1731" i="15" s="1"/>
  <c r="E1732" i="15"/>
  <c r="F1732" i="15" s="1"/>
  <c r="E1733" i="15"/>
  <c r="F1733" i="15" s="1"/>
  <c r="E1734" i="15"/>
  <c r="F1734" i="15" s="1"/>
  <c r="E1735" i="15"/>
  <c r="F1735" i="15" s="1"/>
  <c r="E1736" i="15"/>
  <c r="F1736" i="15" s="1"/>
  <c r="E1737" i="15"/>
  <c r="F1737" i="15" s="1"/>
  <c r="E1738" i="15"/>
  <c r="F1738" i="15" s="1"/>
  <c r="E1739" i="15"/>
  <c r="F1739" i="15" s="1"/>
  <c r="E1740" i="15"/>
  <c r="F1740" i="15" s="1"/>
  <c r="E1741" i="15"/>
  <c r="F1741" i="15" s="1"/>
  <c r="E1742" i="15"/>
  <c r="F1742" i="15" s="1"/>
  <c r="E1743" i="15"/>
  <c r="F1743" i="15" s="1"/>
  <c r="E1744" i="15"/>
  <c r="F1744" i="15" s="1"/>
  <c r="E1745" i="15"/>
  <c r="F1745" i="15" s="1"/>
  <c r="E1746" i="15"/>
  <c r="F1746" i="15" s="1"/>
  <c r="E1747" i="15"/>
  <c r="F1747" i="15" s="1"/>
  <c r="E1748" i="15"/>
  <c r="F1748" i="15" s="1"/>
  <c r="E1749" i="15"/>
  <c r="F1749" i="15" s="1"/>
  <c r="E1750" i="15"/>
  <c r="F1750" i="15" s="1"/>
  <c r="E1751" i="15"/>
  <c r="F1751" i="15" s="1"/>
  <c r="E1752" i="15"/>
  <c r="F1752" i="15" s="1"/>
  <c r="E1753" i="15"/>
  <c r="F1753" i="15" s="1"/>
  <c r="E1754" i="15"/>
  <c r="F1754" i="15" s="1"/>
  <c r="E1755" i="15"/>
  <c r="F1755" i="15" s="1"/>
  <c r="E1756" i="15"/>
  <c r="F1756" i="15" s="1"/>
  <c r="E1757" i="15"/>
  <c r="F1757" i="15" s="1"/>
  <c r="E1758" i="15"/>
  <c r="F1758" i="15" s="1"/>
  <c r="E1759" i="15"/>
  <c r="F1759" i="15" s="1"/>
  <c r="E1760" i="15"/>
  <c r="F1760" i="15" s="1"/>
  <c r="E1761" i="15"/>
  <c r="F1761" i="15" s="1"/>
  <c r="E1762" i="15"/>
  <c r="F1762" i="15" s="1"/>
  <c r="E1763" i="15"/>
  <c r="F1763" i="15" s="1"/>
  <c r="E1764" i="15"/>
  <c r="F1764" i="15" s="1"/>
  <c r="E1765" i="15"/>
  <c r="F1765" i="15" s="1"/>
  <c r="E1766" i="15"/>
  <c r="F1766" i="15" s="1"/>
  <c r="E1767" i="15"/>
  <c r="F1767" i="15" s="1"/>
  <c r="E1768" i="15"/>
  <c r="F1768" i="15" s="1"/>
  <c r="E1769" i="15"/>
  <c r="F1769" i="15" s="1"/>
  <c r="E1770" i="15"/>
  <c r="F1770" i="15" s="1"/>
  <c r="E1771" i="15"/>
  <c r="F1771" i="15" s="1"/>
  <c r="E1772" i="15"/>
  <c r="F1772" i="15" s="1"/>
  <c r="E3" i="15"/>
  <c r="F3" i="15" s="1"/>
  <c r="D25" i="1"/>
  <c r="G56" i="1"/>
  <c r="G39" i="1"/>
  <c r="G40" i="1"/>
  <c r="K43" i="1"/>
  <c r="I43" i="1"/>
  <c r="F1233" i="15" l="1"/>
  <c r="F1232" i="15"/>
  <c r="F1235" i="15"/>
  <c r="F1231" i="15"/>
  <c r="F1234" i="15"/>
  <c r="F1230" i="15"/>
  <c r="F1097" i="15"/>
  <c r="F1096" i="15"/>
  <c r="F1095" i="15"/>
  <c r="F1102" i="15"/>
  <c r="F1101" i="15"/>
  <c r="F1100" i="15"/>
  <c r="F1099" i="15"/>
  <c r="F1098" i="15"/>
  <c r="F790" i="15"/>
  <c r="F788" i="15"/>
  <c r="F795" i="15"/>
  <c r="F794" i="15"/>
  <c r="F786" i="15"/>
  <c r="F1473" i="15"/>
  <c r="F1472" i="15"/>
  <c r="F1479" i="15"/>
  <c r="F1478" i="15"/>
  <c r="F1477" i="15"/>
  <c r="F1476" i="15"/>
  <c r="F1475" i="15"/>
  <c r="F45" i="15"/>
  <c r="F44" i="15"/>
  <c r="F29" i="15"/>
  <c r="F28" i="15"/>
  <c r="F27" i="15"/>
  <c r="F31" i="15"/>
  <c r="F30" i="15"/>
  <c r="F64" i="15"/>
  <c r="F56" i="15"/>
  <c r="F48" i="15"/>
  <c r="F63" i="15"/>
  <c r="F55" i="15"/>
  <c r="F47" i="15"/>
  <c r="F62" i="15"/>
  <c r="F54" i="15"/>
  <c r="F46" i="15"/>
  <c r="F61" i="15"/>
  <c r="F53" i="15"/>
  <c r="F60" i="15"/>
  <c r="F52" i="15"/>
  <c r="F51" i="15"/>
  <c r="F59" i="15"/>
  <c r="F58" i="15"/>
  <c r="F50" i="15"/>
  <c r="G567" i="15" l="1"/>
  <c r="G1379" i="15"/>
  <c r="G1410" i="15"/>
  <c r="G730" i="15"/>
  <c r="G1418" i="15"/>
  <c r="G1514" i="15"/>
  <c r="G1233" i="15"/>
  <c r="G986" i="15"/>
  <c r="G1267" i="15"/>
  <c r="G859" i="15"/>
  <c r="G1431" i="15"/>
  <c r="G1433" i="15"/>
  <c r="G1720" i="15"/>
  <c r="G1255" i="15"/>
  <c r="G940" i="15"/>
  <c r="G1545" i="15"/>
  <c r="G1761" i="15"/>
  <c r="G1319" i="15"/>
  <c r="G1556" i="15"/>
  <c r="G1705" i="15"/>
  <c r="G1712" i="15"/>
  <c r="G1367" i="15"/>
  <c r="G1634" i="15"/>
  <c r="G1263" i="15"/>
  <c r="G1739" i="15"/>
  <c r="G1562" i="15"/>
  <c r="G1330" i="15"/>
  <c r="G1338" i="15"/>
  <c r="G1638" i="15"/>
  <c r="G1439" i="15"/>
  <c r="G1297" i="15"/>
  <c r="G1448" i="15"/>
  <c r="G1087" i="15"/>
  <c r="G1163" i="15"/>
  <c r="G786" i="15"/>
  <c r="G844" i="15"/>
  <c r="G1097" i="15"/>
  <c r="G674" i="15"/>
  <c r="G1060" i="15"/>
  <c r="G1343" i="15"/>
  <c r="G1467" i="15"/>
  <c r="G1570" i="15"/>
  <c r="G1649" i="15"/>
  <c r="G1713" i="15"/>
  <c r="G670" i="15"/>
  <c r="G1760" i="15"/>
  <c r="G1159" i="15"/>
  <c r="G1383" i="15"/>
  <c r="G1507" i="15"/>
  <c r="G1674" i="15"/>
  <c r="G1736" i="15"/>
  <c r="G1385" i="15"/>
  <c r="G1599" i="15"/>
  <c r="G1755" i="15"/>
  <c r="G1266" i="15"/>
  <c r="G1619" i="15"/>
  <c r="G3" i="15"/>
  <c r="A18" i="1" s="1"/>
  <c r="K18" i="1" s="1"/>
  <c r="G1353" i="15"/>
  <c r="G1645" i="15"/>
  <c r="G1479" i="15"/>
  <c r="G1423" i="15"/>
  <c r="G1678" i="15"/>
  <c r="G1648" i="15"/>
  <c r="G1451" i="15"/>
  <c r="G1695" i="15"/>
  <c r="G1281" i="15"/>
  <c r="G1076" i="15"/>
  <c r="G1584" i="15"/>
  <c r="G1432" i="15"/>
  <c r="G1256" i="15"/>
  <c r="G1023" i="15"/>
  <c r="G1574" i="15"/>
  <c r="G1143" i="15"/>
  <c r="G1349" i="15"/>
  <c r="G571" i="15"/>
  <c r="G748" i="15"/>
  <c r="G59" i="15"/>
  <c r="G1033" i="15"/>
  <c r="G904" i="15"/>
  <c r="G1014" i="15"/>
  <c r="G546" i="15"/>
  <c r="G1492" i="15"/>
  <c r="G708" i="15"/>
  <c r="G1690" i="15"/>
  <c r="G1644" i="15"/>
  <c r="G772" i="15"/>
  <c r="G1719" i="15"/>
  <c r="G1200" i="15"/>
  <c r="G1324" i="15"/>
  <c r="G841" i="15"/>
  <c r="G1506" i="15"/>
  <c r="G1258" i="15"/>
  <c r="G1667" i="15"/>
  <c r="G1474" i="15"/>
  <c r="G1427" i="15"/>
  <c r="G1287" i="15"/>
  <c r="G1633" i="15"/>
  <c r="G1010" i="15"/>
  <c r="G1455" i="15"/>
  <c r="G1641" i="15"/>
  <c r="G1769" i="15"/>
  <c r="G1116" i="15"/>
  <c r="G1495" i="15"/>
  <c r="G1762" i="15"/>
  <c r="G1535" i="15"/>
  <c r="G1234" i="15"/>
  <c r="G1756" i="15"/>
  <c r="G1601" i="15"/>
  <c r="G1407" i="15"/>
  <c r="G1516" i="15"/>
  <c r="G1655" i="15"/>
  <c r="G1090" i="15"/>
  <c r="G667" i="15"/>
  <c r="G1264" i="15"/>
  <c r="G1598" i="15"/>
  <c r="G1461" i="15"/>
  <c r="G954" i="15"/>
  <c r="G936" i="15"/>
  <c r="G629" i="15"/>
  <c r="G1111" i="15"/>
  <c r="G1362" i="15"/>
  <c r="G1481" i="15"/>
  <c r="G1583" i="15"/>
  <c r="G1657" i="15"/>
  <c r="G1721" i="15"/>
  <c r="G1250" i="15"/>
  <c r="G403" i="15"/>
  <c r="G1194" i="15"/>
  <c r="G1399" i="15"/>
  <c r="G1521" i="15"/>
  <c r="G1682" i="15"/>
  <c r="G523" i="15"/>
  <c r="G1401" i="15"/>
  <c r="G1609" i="15"/>
  <c r="G1361" i="15"/>
  <c r="G1329" i="15"/>
  <c r="G1628" i="15"/>
  <c r="G1530" i="15"/>
  <c r="G1387" i="15"/>
  <c r="G1653" i="15"/>
  <c r="G606" i="15"/>
  <c r="G1450" i="15"/>
  <c r="G1686" i="15"/>
  <c r="G922" i="15"/>
  <c r="G1476" i="15"/>
  <c r="G1703" i="15"/>
  <c r="G1241" i="15"/>
  <c r="G1051" i="15"/>
  <c r="G1576" i="15"/>
  <c r="G1392" i="15"/>
  <c r="G1240" i="15"/>
  <c r="G1011" i="15"/>
  <c r="G1510" i="15"/>
  <c r="G1071" i="15"/>
  <c r="G1333" i="15"/>
  <c r="G1340" i="15"/>
  <c r="G467" i="15"/>
  <c r="G899" i="15"/>
  <c r="G865" i="15"/>
  <c r="G832" i="15"/>
  <c r="G958" i="15"/>
  <c r="G218" i="15"/>
  <c r="G1155" i="15"/>
  <c r="G1729" i="15"/>
  <c r="G1532" i="15"/>
  <c r="G1441" i="15"/>
  <c r="G1669" i="15"/>
  <c r="G1540" i="15"/>
  <c r="G1384" i="15"/>
  <c r="G1285" i="15"/>
  <c r="G598" i="15"/>
  <c r="G307" i="15"/>
  <c r="G836" i="15"/>
  <c r="G858" i="15"/>
  <c r="G1684" i="15"/>
  <c r="G1709" i="15"/>
  <c r="G988" i="15"/>
  <c r="G1527" i="15"/>
  <c r="G1742" i="15"/>
  <c r="G1099" i="15"/>
  <c r="G1554" i="15"/>
  <c r="G1759" i="15"/>
  <c r="G1217" i="15"/>
  <c r="G970" i="15"/>
  <c r="G1520" i="15"/>
  <c r="G1368" i="15"/>
  <c r="G1192" i="15"/>
  <c r="G828" i="15"/>
  <c r="G1446" i="15"/>
  <c r="G724" i="15"/>
  <c r="G1180" i="15"/>
  <c r="G1276" i="15"/>
  <c r="G1251" i="15"/>
  <c r="G731" i="15"/>
  <c r="G777" i="15"/>
  <c r="G550" i="15"/>
  <c r="G981" i="15"/>
  <c r="G649" i="15"/>
  <c r="G698" i="15"/>
  <c r="G1223" i="15"/>
  <c r="G1411" i="15"/>
  <c r="G1519" i="15"/>
  <c r="G1616" i="15"/>
  <c r="G1681" i="15"/>
  <c r="G1745" i="15"/>
  <c r="G1555" i="15"/>
  <c r="G948" i="15"/>
  <c r="G1290" i="15"/>
  <c r="G1443" i="15"/>
  <c r="G1608" i="15"/>
  <c r="G1738" i="15"/>
  <c r="G1164" i="15"/>
  <c r="G1497" i="15"/>
  <c r="G1675" i="15"/>
  <c r="G740" i="15"/>
  <c r="G1459" i="15"/>
  <c r="G1692" i="15"/>
  <c r="G1035" i="15"/>
  <c r="G1499" i="15"/>
  <c r="G1717" i="15"/>
  <c r="G1210" i="15"/>
  <c r="G1553" i="15"/>
  <c r="G1750" i="15"/>
  <c r="G1279" i="15"/>
  <c r="G1579" i="15"/>
  <c r="G1767" i="15"/>
  <c r="G1176" i="15"/>
  <c r="G924" i="15"/>
  <c r="G1512" i="15"/>
  <c r="G1328" i="15"/>
  <c r="G1175" i="15"/>
  <c r="G796" i="15"/>
  <c r="G1342" i="15"/>
  <c r="G251" i="15"/>
  <c r="G1152" i="15"/>
  <c r="G1170" i="15"/>
  <c r="G1203" i="15"/>
  <c r="G707" i="15"/>
  <c r="G536" i="15"/>
  <c r="G107" i="15"/>
  <c r="G925" i="15"/>
  <c r="G4" i="15"/>
  <c r="G68" i="15"/>
  <c r="G132" i="15"/>
  <c r="G196" i="15"/>
  <c r="G260" i="15"/>
  <c r="G324" i="15"/>
  <c r="G388" i="15"/>
  <c r="G452" i="15"/>
  <c r="G516" i="15"/>
  <c r="G580" i="15"/>
  <c r="G644" i="15"/>
  <c r="G29" i="15"/>
  <c r="G93" i="15"/>
  <c r="G157" i="15"/>
  <c r="G221" i="15"/>
  <c r="G285" i="15"/>
  <c r="G349" i="15"/>
  <c r="G413" i="15"/>
  <c r="G477" i="15"/>
  <c r="G38" i="15"/>
  <c r="G102" i="15"/>
  <c r="G166" i="15"/>
  <c r="G230" i="15"/>
  <c r="G294" i="15"/>
  <c r="G63" i="15"/>
  <c r="G127" i="15"/>
  <c r="G191" i="15"/>
  <c r="G255" i="15"/>
  <c r="G319" i="15"/>
  <c r="G383" i="15"/>
  <c r="G447" i="15"/>
  <c r="G511" i="15"/>
  <c r="G575" i="15"/>
  <c r="G639" i="15"/>
  <c r="G24" i="15"/>
  <c r="G88" i="15"/>
  <c r="G152" i="15"/>
  <c r="G216" i="15"/>
  <c r="G280" i="15"/>
  <c r="G344" i="15"/>
  <c r="G408" i="15"/>
  <c r="G472" i="15"/>
  <c r="G17" i="15"/>
  <c r="G81" i="15"/>
  <c r="G145" i="15"/>
  <c r="G209" i="15"/>
  <c r="G273" i="15"/>
  <c r="G337" i="15"/>
  <c r="G401" i="15"/>
  <c r="G465" i="15"/>
  <c r="G529" i="15"/>
  <c r="G593" i="15"/>
  <c r="G657" i="15"/>
  <c r="G42" i="15"/>
  <c r="G12" i="15"/>
  <c r="G76" i="15"/>
  <c r="G140" i="15"/>
  <c r="G204" i="15"/>
  <c r="G268" i="15"/>
  <c r="G332" i="15"/>
  <c r="G396" i="15"/>
  <c r="G460" i="15"/>
  <c r="G524" i="15"/>
  <c r="G588" i="15"/>
  <c r="G652" i="15"/>
  <c r="G37" i="15"/>
  <c r="G101" i="15"/>
  <c r="G165" i="15"/>
  <c r="G229" i="15"/>
  <c r="G293" i="15"/>
  <c r="G357" i="15"/>
  <c r="G421" i="15"/>
  <c r="G485" i="15"/>
  <c r="G46" i="15"/>
  <c r="G110" i="15"/>
  <c r="G174" i="15"/>
  <c r="G238" i="15"/>
  <c r="G7" i="15"/>
  <c r="A22" i="1" s="1"/>
  <c r="G71" i="15"/>
  <c r="G135" i="15"/>
  <c r="G199" i="15"/>
  <c r="G263" i="15"/>
  <c r="G327" i="15"/>
  <c r="G391" i="15"/>
  <c r="G455" i="15"/>
  <c r="G519" i="15"/>
  <c r="G583" i="15"/>
  <c r="G647" i="15"/>
  <c r="G32" i="15"/>
  <c r="G96" i="15"/>
  <c r="G160" i="15"/>
  <c r="G224" i="15"/>
  <c r="G288" i="15"/>
  <c r="G352" i="15"/>
  <c r="G416" i="15"/>
  <c r="G480" i="15"/>
  <c r="G25" i="15"/>
  <c r="G89" i="15"/>
  <c r="G153" i="15"/>
  <c r="G217" i="15"/>
  <c r="G281" i="15"/>
  <c r="G345" i="15"/>
  <c r="G409" i="15"/>
  <c r="G473" i="15"/>
  <c r="G537" i="15"/>
  <c r="G601" i="15"/>
  <c r="G665" i="15"/>
  <c r="G50" i="15"/>
  <c r="G114" i="15"/>
  <c r="G178" i="15"/>
  <c r="G242" i="15"/>
  <c r="G306" i="15"/>
  <c r="G370" i="15"/>
  <c r="G434" i="15"/>
  <c r="G498" i="15"/>
  <c r="G562" i="15"/>
  <c r="G626" i="15"/>
  <c r="G75" i="15"/>
  <c r="G443" i="15"/>
  <c r="G350" i="15"/>
  <c r="G560" i="15"/>
  <c r="G685" i="15"/>
  <c r="G749" i="15"/>
  <c r="G813" i="15"/>
  <c r="G877" i="15"/>
  <c r="G941" i="15"/>
  <c r="G155" i="15"/>
  <c r="G483" i="15"/>
  <c r="G627" i="15"/>
  <c r="G718" i="15"/>
  <c r="G782" i="15"/>
  <c r="G846" i="15"/>
  <c r="G910" i="15"/>
  <c r="G974" i="15"/>
  <c r="G1038" i="15"/>
  <c r="G1102" i="15"/>
  <c r="G1166" i="15"/>
  <c r="G326" i="15"/>
  <c r="G20" i="15"/>
  <c r="G84" i="15"/>
  <c r="G148" i="15"/>
  <c r="G212" i="15"/>
  <c r="G276" i="15"/>
  <c r="G340" i="15"/>
  <c r="G404" i="15"/>
  <c r="G468" i="15"/>
  <c r="G532" i="15"/>
  <c r="G596" i="15"/>
  <c r="G660" i="15"/>
  <c r="G45" i="15"/>
  <c r="G109" i="15"/>
  <c r="G173" i="15"/>
  <c r="G237" i="15"/>
  <c r="G301" i="15"/>
  <c r="G365" i="15"/>
  <c r="G429" i="15"/>
  <c r="G493" i="15"/>
  <c r="G54" i="15"/>
  <c r="G118" i="15"/>
  <c r="G182" i="15"/>
  <c r="G246" i="15"/>
  <c r="G15" i="15"/>
  <c r="G79" i="15"/>
  <c r="G143" i="15"/>
  <c r="G207" i="15"/>
  <c r="G271" i="15"/>
  <c r="G335" i="15"/>
  <c r="G399" i="15"/>
  <c r="G463" i="15"/>
  <c r="G527" i="15"/>
  <c r="G591" i="15"/>
  <c r="G655" i="15"/>
  <c r="G40" i="15"/>
  <c r="G104" i="15"/>
  <c r="G168" i="15"/>
  <c r="G232" i="15"/>
  <c r="G296" i="15"/>
  <c r="G360" i="15"/>
  <c r="G424" i="15"/>
  <c r="G488" i="15"/>
  <c r="G33" i="15"/>
  <c r="G97" i="15"/>
  <c r="G161" i="15"/>
  <c r="G225" i="15"/>
  <c r="G289" i="15"/>
  <c r="G353" i="15"/>
  <c r="G417" i="15"/>
  <c r="G481" i="15"/>
  <c r="G545" i="15"/>
  <c r="G609" i="15"/>
  <c r="G673" i="15"/>
  <c r="G58" i="15"/>
  <c r="G122" i="15"/>
  <c r="G186" i="15"/>
  <c r="G250" i="15"/>
  <c r="G314" i="15"/>
  <c r="G378" i="15"/>
  <c r="G442" i="15"/>
  <c r="G506" i="15"/>
  <c r="G570" i="15"/>
  <c r="G634" i="15"/>
  <c r="G139" i="15"/>
  <c r="G475" i="15"/>
  <c r="G382" i="15"/>
  <c r="G576" i="15"/>
  <c r="G693" i="15"/>
  <c r="G757" i="15"/>
  <c r="G821" i="15"/>
  <c r="G885" i="15"/>
  <c r="G949" i="15"/>
  <c r="G219" i="15"/>
  <c r="G510" i="15"/>
  <c r="G643" i="15"/>
  <c r="G726" i="15"/>
  <c r="G790" i="15"/>
  <c r="G854" i="15"/>
  <c r="G918" i="15"/>
  <c r="G982" i="15"/>
  <c r="G1046" i="15"/>
  <c r="G1110" i="15"/>
  <c r="G1174" i="15"/>
  <c r="G358" i="15"/>
  <c r="G565" i="15"/>
  <c r="G687" i="15"/>
  <c r="G751" i="15"/>
  <c r="G815" i="15"/>
  <c r="G879" i="15"/>
  <c r="G943" i="15"/>
  <c r="G235" i="15"/>
  <c r="G517" i="15"/>
  <c r="G28" i="15"/>
  <c r="G92" i="15"/>
  <c r="G156" i="15"/>
  <c r="G220" i="15"/>
  <c r="G284" i="15"/>
  <c r="G348" i="15"/>
  <c r="G412" i="15"/>
  <c r="G476" i="15"/>
  <c r="G540" i="15"/>
  <c r="G604" i="15"/>
  <c r="G668" i="15"/>
  <c r="G53" i="15"/>
  <c r="G117" i="15"/>
  <c r="G181" i="15"/>
  <c r="G245" i="15"/>
  <c r="G309" i="15"/>
  <c r="G373" i="15"/>
  <c r="G437" i="15"/>
  <c r="G501" i="15"/>
  <c r="G62" i="15"/>
  <c r="G126" i="15"/>
  <c r="G190" i="15"/>
  <c r="G254" i="15"/>
  <c r="G23" i="15"/>
  <c r="G87" i="15"/>
  <c r="G151" i="15"/>
  <c r="G215" i="15"/>
  <c r="G279" i="15"/>
  <c r="G343" i="15"/>
  <c r="G407" i="15"/>
  <c r="G471" i="15"/>
  <c r="G535" i="15"/>
  <c r="G599" i="15"/>
  <c r="G663" i="15"/>
  <c r="G48" i="15"/>
  <c r="G112" i="15"/>
  <c r="G176" i="15"/>
  <c r="G240" i="15"/>
  <c r="G304" i="15"/>
  <c r="G368" i="15"/>
  <c r="G432" i="15"/>
  <c r="G496" i="15"/>
  <c r="G41" i="15"/>
  <c r="G105" i="15"/>
  <c r="G169" i="15"/>
  <c r="G233" i="15"/>
  <c r="G297" i="15"/>
  <c r="G361" i="15"/>
  <c r="G425" i="15"/>
  <c r="G489" i="15"/>
  <c r="G553" i="15"/>
  <c r="G617" i="15"/>
  <c r="G681" i="15"/>
  <c r="G66" i="15"/>
  <c r="G130" i="15"/>
  <c r="G194" i="15"/>
  <c r="G258" i="15"/>
  <c r="G322" i="15"/>
  <c r="G386" i="15"/>
  <c r="G450" i="15"/>
  <c r="G514" i="15"/>
  <c r="G578" i="15"/>
  <c r="G642" i="15"/>
  <c r="G203" i="15"/>
  <c r="G19" i="15"/>
  <c r="G414" i="15"/>
  <c r="G592" i="15"/>
  <c r="G701" i="15"/>
  <c r="G765" i="15"/>
  <c r="G829" i="15"/>
  <c r="G893" i="15"/>
  <c r="G957" i="15"/>
  <c r="G283" i="15"/>
  <c r="G531" i="15"/>
  <c r="G659" i="15"/>
  <c r="G734" i="15"/>
  <c r="G798" i="15"/>
  <c r="G862" i="15"/>
  <c r="G926" i="15"/>
  <c r="G990" i="15"/>
  <c r="G1054" i="15"/>
  <c r="G1118" i="15"/>
  <c r="G1182" i="15"/>
  <c r="G390" i="15"/>
  <c r="G581" i="15"/>
  <c r="G695" i="15"/>
  <c r="G759" i="15"/>
  <c r="G823" i="15"/>
  <c r="G887" i="15"/>
  <c r="G951" i="15"/>
  <c r="G299" i="15"/>
  <c r="G534" i="15"/>
  <c r="G662" i="15"/>
  <c r="G736" i="15"/>
  <c r="G800" i="15"/>
  <c r="G864" i="15"/>
  <c r="G928" i="15"/>
  <c r="G992" i="15"/>
  <c r="G1056" i="15"/>
  <c r="G51" i="15"/>
  <c r="G36" i="15"/>
  <c r="G100" i="15"/>
  <c r="G164" i="15"/>
  <c r="G228" i="15"/>
  <c r="G292" i="15"/>
  <c r="G356" i="15"/>
  <c r="G420" i="15"/>
  <c r="G484" i="15"/>
  <c r="G548" i="15"/>
  <c r="G612" i="15"/>
  <c r="G676" i="15"/>
  <c r="G61" i="15"/>
  <c r="G125" i="15"/>
  <c r="G189" i="15"/>
  <c r="G253" i="15"/>
  <c r="G317" i="15"/>
  <c r="G381" i="15"/>
  <c r="G445" i="15"/>
  <c r="G6" i="15"/>
  <c r="A21" i="1" s="1"/>
  <c r="G70" i="15"/>
  <c r="G134" i="15"/>
  <c r="G198" i="15"/>
  <c r="G262" i="15"/>
  <c r="G31" i="15"/>
  <c r="G95" i="15"/>
  <c r="G159" i="15"/>
  <c r="G223" i="15"/>
  <c r="G287" i="15"/>
  <c r="G351" i="15"/>
  <c r="G415" i="15"/>
  <c r="G479" i="15"/>
  <c r="G543" i="15"/>
  <c r="G607" i="15"/>
  <c r="G671" i="15"/>
  <c r="G56" i="15"/>
  <c r="G120" i="15"/>
  <c r="G184" i="15"/>
  <c r="G248" i="15"/>
  <c r="G312" i="15"/>
  <c r="G376" i="15"/>
  <c r="G440" i="15"/>
  <c r="G504" i="15"/>
  <c r="G49" i="15"/>
  <c r="G113" i="15"/>
  <c r="G177" i="15"/>
  <c r="G241" i="15"/>
  <c r="G305" i="15"/>
  <c r="G369" i="15"/>
  <c r="G433" i="15"/>
  <c r="G497" i="15"/>
  <c r="G561" i="15"/>
  <c r="G625" i="15"/>
  <c r="G10" i="15"/>
  <c r="G74" i="15"/>
  <c r="G44" i="15"/>
  <c r="G108" i="15"/>
  <c r="G172" i="15"/>
  <c r="G236" i="15"/>
  <c r="G300" i="15"/>
  <c r="G364" i="15"/>
  <c r="G428" i="15"/>
  <c r="G492" i="15"/>
  <c r="G556" i="15"/>
  <c r="G620" i="15"/>
  <c r="G5" i="15"/>
  <c r="A20" i="1" s="1"/>
  <c r="G69" i="15"/>
  <c r="G133" i="15"/>
  <c r="G197" i="15"/>
  <c r="G261" i="15"/>
  <c r="G325" i="15"/>
  <c r="G389" i="15"/>
  <c r="G453" i="15"/>
  <c r="G14" i="15"/>
  <c r="G78" i="15"/>
  <c r="G142" i="15"/>
  <c r="G206" i="15"/>
  <c r="G270" i="15"/>
  <c r="G39" i="15"/>
  <c r="G103" i="15"/>
  <c r="G167" i="15"/>
  <c r="G231" i="15"/>
  <c r="G295" i="15"/>
  <c r="G359" i="15"/>
  <c r="G423" i="15"/>
  <c r="G487" i="15"/>
  <c r="G551" i="15"/>
  <c r="G615" i="15"/>
  <c r="G679" i="15"/>
  <c r="G64" i="15"/>
  <c r="G128" i="15"/>
  <c r="G192" i="15"/>
  <c r="G256" i="15"/>
  <c r="G320" i="15"/>
  <c r="G384" i="15"/>
  <c r="G448" i="15"/>
  <c r="G512" i="15"/>
  <c r="G57" i="15"/>
  <c r="G121" i="15"/>
  <c r="G185" i="15"/>
  <c r="G249" i="15"/>
  <c r="G313" i="15"/>
  <c r="G377" i="15"/>
  <c r="G441" i="15"/>
  <c r="G505" i="15"/>
  <c r="G569" i="15"/>
  <c r="G633" i="15"/>
  <c r="G18" i="15"/>
  <c r="G82" i="15"/>
  <c r="G146" i="15"/>
  <c r="G210" i="15"/>
  <c r="G274" i="15"/>
  <c r="G338" i="15"/>
  <c r="G402" i="15"/>
  <c r="G466" i="15"/>
  <c r="G530" i="15"/>
  <c r="G594" i="15"/>
  <c r="G658" i="15"/>
  <c r="G315" i="15"/>
  <c r="G147" i="15"/>
  <c r="G478" i="15"/>
  <c r="G624" i="15"/>
  <c r="G717" i="15"/>
  <c r="G781" i="15"/>
  <c r="G845" i="15"/>
  <c r="G909" i="15"/>
  <c r="G973" i="15"/>
  <c r="G355" i="15"/>
  <c r="G563" i="15"/>
  <c r="G686" i="15"/>
  <c r="G750" i="15"/>
  <c r="G814" i="15"/>
  <c r="G878" i="15"/>
  <c r="G942" i="15"/>
  <c r="G1006" i="15"/>
  <c r="G1070" i="15"/>
  <c r="G1134" i="15"/>
  <c r="G99" i="15"/>
  <c r="G454" i="15"/>
  <c r="G613" i="15"/>
  <c r="G52" i="15"/>
  <c r="G116" i="15"/>
  <c r="G180" i="15"/>
  <c r="G244" i="15"/>
  <c r="G308" i="15"/>
  <c r="G372" i="15"/>
  <c r="G436" i="15"/>
  <c r="G500" i="15"/>
  <c r="G564" i="15"/>
  <c r="G628" i="15"/>
  <c r="G13" i="15"/>
  <c r="G77" i="15"/>
  <c r="G141" i="15"/>
  <c r="G205" i="15"/>
  <c r="G269" i="15"/>
  <c r="G333" i="15"/>
  <c r="G397" i="15"/>
  <c r="G461" i="15"/>
  <c r="G22" i="15"/>
  <c r="G86" i="15"/>
  <c r="G150" i="15"/>
  <c r="G214" i="15"/>
  <c r="G278" i="15"/>
  <c r="G47" i="15"/>
  <c r="G111" i="15"/>
  <c r="G175" i="15"/>
  <c r="G239" i="15"/>
  <c r="G303" i="15"/>
  <c r="G367" i="15"/>
  <c r="G431" i="15"/>
  <c r="G495" i="15"/>
  <c r="G559" i="15"/>
  <c r="G623" i="15"/>
  <c r="G8" i="15"/>
  <c r="A23" i="1" s="1"/>
  <c r="G72" i="15"/>
  <c r="G136" i="15"/>
  <c r="G200" i="15"/>
  <c r="G264" i="15"/>
  <c r="G328" i="15"/>
  <c r="G392" i="15"/>
  <c r="G456" i="15"/>
  <c r="G520" i="15"/>
  <c r="G65" i="15"/>
  <c r="G129" i="15"/>
  <c r="G193" i="15"/>
  <c r="G257" i="15"/>
  <c r="G321" i="15"/>
  <c r="G385" i="15"/>
  <c r="G449" i="15"/>
  <c r="G513" i="15"/>
  <c r="G577" i="15"/>
  <c r="G60" i="15"/>
  <c r="G572" i="15"/>
  <c r="G405" i="15"/>
  <c r="G119" i="15"/>
  <c r="G631" i="15"/>
  <c r="G464" i="15"/>
  <c r="G457" i="15"/>
  <c r="G98" i="15"/>
  <c r="G226" i="15"/>
  <c r="G354" i="15"/>
  <c r="G482" i="15"/>
  <c r="G610" i="15"/>
  <c r="G379" i="15"/>
  <c r="G528" i="15"/>
  <c r="G733" i="15"/>
  <c r="G861" i="15"/>
  <c r="G27" i="15"/>
  <c r="G595" i="15"/>
  <c r="G766" i="15"/>
  <c r="G894" i="15"/>
  <c r="G1022" i="15"/>
  <c r="G1150" i="15"/>
  <c r="G515" i="15"/>
  <c r="G703" i="15"/>
  <c r="G783" i="15"/>
  <c r="G863" i="15"/>
  <c r="G959" i="15"/>
  <c r="G395" i="15"/>
  <c r="G614" i="15"/>
  <c r="G720" i="15"/>
  <c r="G792" i="15"/>
  <c r="G872" i="15"/>
  <c r="G944" i="15"/>
  <c r="G1016" i="15"/>
  <c r="G1088" i="15"/>
  <c r="G334" i="15"/>
  <c r="G552" i="15"/>
  <c r="G680" i="15"/>
  <c r="G745" i="15"/>
  <c r="G809" i="15"/>
  <c r="G873" i="15"/>
  <c r="G937" i="15"/>
  <c r="G1001" i="15"/>
  <c r="G1065" i="15"/>
  <c r="G1129" i="15"/>
  <c r="G310" i="15"/>
  <c r="G541" i="15"/>
  <c r="G669" i="15"/>
  <c r="G739" i="15"/>
  <c r="G803" i="15"/>
  <c r="G867" i="15"/>
  <c r="G435" i="15"/>
  <c r="G842" i="15"/>
  <c r="G1015" i="15"/>
  <c r="G1117" i="15"/>
  <c r="G1195" i="15"/>
  <c r="G1259" i="15"/>
  <c r="G1323" i="15"/>
  <c r="G558" i="15"/>
  <c r="G876" i="15"/>
  <c r="G1029" i="15"/>
  <c r="G1130" i="15"/>
  <c r="G1204" i="15"/>
  <c r="G1268" i="15"/>
  <c r="G1332" i="15"/>
  <c r="G1396" i="15"/>
  <c r="G635" i="15"/>
  <c r="G914" i="15"/>
  <c r="G1044" i="15"/>
  <c r="G1141" i="15"/>
  <c r="G1213" i="15"/>
  <c r="G1277" i="15"/>
  <c r="G1341" i="15"/>
  <c r="G1405" i="15"/>
  <c r="G1469" i="15"/>
  <c r="G1533" i="15"/>
  <c r="G1597" i="15"/>
  <c r="G692" i="15"/>
  <c r="G939" i="15"/>
  <c r="G1059" i="15"/>
  <c r="G1154" i="15"/>
  <c r="G1222" i="15"/>
  <c r="G1286" i="15"/>
  <c r="G1350" i="15"/>
  <c r="G1414" i="15"/>
  <c r="G1478" i="15"/>
  <c r="G1542" i="15"/>
  <c r="G124" i="15"/>
  <c r="G636" i="15"/>
  <c r="G469" i="15"/>
  <c r="G183" i="15"/>
  <c r="G16" i="15"/>
  <c r="G9" i="15"/>
  <c r="G521" i="15"/>
  <c r="G106" i="15"/>
  <c r="G234" i="15"/>
  <c r="G362" i="15"/>
  <c r="G490" i="15"/>
  <c r="G618" i="15"/>
  <c r="G411" i="15"/>
  <c r="G544" i="15"/>
  <c r="G741" i="15"/>
  <c r="G869" i="15"/>
  <c r="G91" i="15"/>
  <c r="G611" i="15"/>
  <c r="G774" i="15"/>
  <c r="G902" i="15"/>
  <c r="G1030" i="15"/>
  <c r="G1158" i="15"/>
  <c r="G533" i="15"/>
  <c r="G711" i="15"/>
  <c r="G791" i="15"/>
  <c r="G871" i="15"/>
  <c r="G967" i="15"/>
  <c r="G427" i="15"/>
  <c r="G630" i="15"/>
  <c r="G728" i="15"/>
  <c r="G808" i="15"/>
  <c r="G880" i="15"/>
  <c r="G952" i="15"/>
  <c r="G1024" i="15"/>
  <c r="G1096" i="15"/>
  <c r="G366" i="15"/>
  <c r="G568" i="15"/>
  <c r="G689" i="15"/>
  <c r="G753" i="15"/>
  <c r="G817" i="15"/>
  <c r="G881" i="15"/>
  <c r="G945" i="15"/>
  <c r="G1009" i="15"/>
  <c r="G1073" i="15"/>
  <c r="G1137" i="15"/>
  <c r="G342" i="15"/>
  <c r="G557" i="15"/>
  <c r="G683" i="15"/>
  <c r="G747" i="15"/>
  <c r="G188" i="15"/>
  <c r="G21" i="15"/>
  <c r="G30" i="15"/>
  <c r="G247" i="15"/>
  <c r="G80" i="15"/>
  <c r="G73" i="15"/>
  <c r="G585" i="15"/>
  <c r="G138" i="15"/>
  <c r="G266" i="15"/>
  <c r="G394" i="15"/>
  <c r="G522" i="15"/>
  <c r="G650" i="15"/>
  <c r="G83" i="15"/>
  <c r="G608" i="15"/>
  <c r="G773" i="15"/>
  <c r="G901" i="15"/>
  <c r="G323" i="15"/>
  <c r="G675" i="15"/>
  <c r="G806" i="15"/>
  <c r="G934" i="15"/>
  <c r="G1062" i="15"/>
  <c r="G35" i="15"/>
  <c r="G549" i="15"/>
  <c r="G719" i="15"/>
  <c r="G799" i="15"/>
  <c r="G895" i="15"/>
  <c r="G975" i="15"/>
  <c r="G459" i="15"/>
  <c r="G646" i="15"/>
  <c r="G744" i="15"/>
  <c r="G816" i="15"/>
  <c r="G888" i="15"/>
  <c r="G960" i="15"/>
  <c r="G1032" i="15"/>
  <c r="G1104" i="15"/>
  <c r="G398" i="15"/>
  <c r="G584" i="15"/>
  <c r="G697" i="15"/>
  <c r="G761" i="15"/>
  <c r="G825" i="15"/>
  <c r="G889" i="15"/>
  <c r="G953" i="15"/>
  <c r="G1017" i="15"/>
  <c r="G1081" i="15"/>
  <c r="G1145" i="15"/>
  <c r="G374" i="15"/>
  <c r="G573" i="15"/>
  <c r="G691" i="15"/>
  <c r="G755" i="15"/>
  <c r="G819" i="15"/>
  <c r="G883" i="15"/>
  <c r="G619" i="15"/>
  <c r="G906" i="15"/>
  <c r="G1042" i="15"/>
  <c r="G1139" i="15"/>
  <c r="G1211" i="15"/>
  <c r="G1275" i="15"/>
  <c r="G1339" i="15"/>
  <c r="G684" i="15"/>
  <c r="G932" i="15"/>
  <c r="G1055" i="15"/>
  <c r="G1151" i="15"/>
  <c r="G1220" i="15"/>
  <c r="G1284" i="15"/>
  <c r="G1348" i="15"/>
  <c r="G1412" i="15"/>
  <c r="G722" i="15"/>
  <c r="G956" i="15"/>
  <c r="G1069" i="15"/>
  <c r="G1162" i="15"/>
  <c r="G1229" i="15"/>
  <c r="G1293" i="15"/>
  <c r="G1357" i="15"/>
  <c r="G1421" i="15"/>
  <c r="G1485" i="15"/>
  <c r="G1549" i="15"/>
  <c r="G1613" i="15"/>
  <c r="G756" i="15"/>
  <c r="G980" i="15"/>
  <c r="G1084" i="15"/>
  <c r="G1172" i="15"/>
  <c r="G1238" i="15"/>
  <c r="G1302" i="15"/>
  <c r="G1366" i="15"/>
  <c r="G1430" i="15"/>
  <c r="G1494" i="15"/>
  <c r="G1558" i="15"/>
  <c r="G252" i="15"/>
  <c r="G85" i="15"/>
  <c r="G94" i="15"/>
  <c r="G311" i="15"/>
  <c r="G144" i="15"/>
  <c r="G137" i="15"/>
  <c r="G641" i="15"/>
  <c r="G154" i="15"/>
  <c r="G282" i="15"/>
  <c r="G410" i="15"/>
  <c r="G538" i="15"/>
  <c r="G666" i="15"/>
  <c r="G211" i="15"/>
  <c r="G640" i="15"/>
  <c r="G789" i="15"/>
  <c r="G917" i="15"/>
  <c r="G387" i="15"/>
  <c r="G694" i="15"/>
  <c r="G822" i="15"/>
  <c r="G950" i="15"/>
  <c r="G1078" i="15"/>
  <c r="G163" i="15"/>
  <c r="G597" i="15"/>
  <c r="G727" i="15"/>
  <c r="G807" i="15"/>
  <c r="G903" i="15"/>
  <c r="G43" i="15"/>
  <c r="G491" i="15"/>
  <c r="G678" i="15"/>
  <c r="G752" i="15"/>
  <c r="G824" i="15"/>
  <c r="G896" i="15"/>
  <c r="G968" i="15"/>
  <c r="G1040" i="15"/>
  <c r="G1112" i="15"/>
  <c r="G430" i="15"/>
  <c r="G600" i="15"/>
  <c r="G705" i="15"/>
  <c r="G769" i="15"/>
  <c r="G833" i="15"/>
  <c r="G897" i="15"/>
  <c r="G961" i="15"/>
  <c r="G1025" i="15"/>
  <c r="G1089" i="15"/>
  <c r="G1153" i="15"/>
  <c r="G406" i="15"/>
  <c r="G589" i="15"/>
  <c r="G699" i="15"/>
  <c r="G763" i="15"/>
  <c r="G827" i="15"/>
  <c r="G891" i="15"/>
  <c r="G682" i="15"/>
  <c r="G931" i="15"/>
  <c r="G1053" i="15"/>
  <c r="G1149" i="15"/>
  <c r="G1219" i="15"/>
  <c r="G1283" i="15"/>
  <c r="G1347" i="15"/>
  <c r="G716" i="15"/>
  <c r="G955" i="15"/>
  <c r="G1068" i="15"/>
  <c r="G1161" i="15"/>
  <c r="G1228" i="15"/>
  <c r="G1292" i="15"/>
  <c r="G1356" i="15"/>
  <c r="G1420" i="15"/>
  <c r="G754" i="15"/>
  <c r="G979" i="15"/>
  <c r="G1083" i="15"/>
  <c r="G1171" i="15"/>
  <c r="G1237" i="15"/>
  <c r="G1301" i="15"/>
  <c r="G1365" i="15"/>
  <c r="G1429" i="15"/>
  <c r="G1493" i="15"/>
  <c r="G1557" i="15"/>
  <c r="G1621" i="15"/>
  <c r="G788" i="15"/>
  <c r="G995" i="15"/>
  <c r="G1098" i="15"/>
  <c r="G1181" i="15"/>
  <c r="G1246" i="15"/>
  <c r="G1310" i="15"/>
  <c r="G1374" i="15"/>
  <c r="G1438" i="15"/>
  <c r="G1502" i="15"/>
  <c r="G380" i="15"/>
  <c r="G213" i="15"/>
  <c r="G222" i="15"/>
  <c r="G439" i="15"/>
  <c r="G272" i="15"/>
  <c r="G265" i="15"/>
  <c r="G26" i="15"/>
  <c r="G170" i="15"/>
  <c r="G298" i="15"/>
  <c r="G426" i="15"/>
  <c r="G554" i="15"/>
  <c r="G11" i="15"/>
  <c r="G318" i="15"/>
  <c r="G672" i="15"/>
  <c r="G805" i="15"/>
  <c r="G933" i="15"/>
  <c r="G451" i="15"/>
  <c r="G710" i="15"/>
  <c r="G838" i="15"/>
  <c r="G966" i="15"/>
  <c r="G1094" i="15"/>
  <c r="G291" i="15"/>
  <c r="G645" i="15"/>
  <c r="G743" i="15"/>
  <c r="G839" i="15"/>
  <c r="G919" i="15"/>
  <c r="G171" i="15"/>
  <c r="G566" i="15"/>
  <c r="G696" i="15"/>
  <c r="G768" i="15"/>
  <c r="G840" i="15"/>
  <c r="G912" i="15"/>
  <c r="G984" i="15"/>
  <c r="G1064" i="15"/>
  <c r="G179" i="15"/>
  <c r="G494" i="15"/>
  <c r="G632" i="15"/>
  <c r="G721" i="15"/>
  <c r="G785" i="15"/>
  <c r="G849" i="15"/>
  <c r="G913" i="15"/>
  <c r="G977" i="15"/>
  <c r="G1041" i="15"/>
  <c r="G1105" i="15"/>
  <c r="G131" i="15"/>
  <c r="G470" i="15"/>
  <c r="G621" i="15"/>
  <c r="G715" i="15"/>
  <c r="G779" i="15"/>
  <c r="G843" i="15"/>
  <c r="G907" i="15"/>
  <c r="G746" i="15"/>
  <c r="G972" i="15"/>
  <c r="G1079" i="15"/>
  <c r="G1169" i="15"/>
  <c r="G1235" i="15"/>
  <c r="G1299" i="15"/>
  <c r="G1363" i="15"/>
  <c r="G780" i="15"/>
  <c r="G991" i="15"/>
  <c r="G1093" i="15"/>
  <c r="G1179" i="15"/>
  <c r="G1244" i="15"/>
  <c r="G1308" i="15"/>
  <c r="G1372" i="15"/>
  <c r="G187" i="15"/>
  <c r="G818" i="15"/>
  <c r="G1005" i="15"/>
  <c r="G1108" i="15"/>
  <c r="G1189" i="15"/>
  <c r="G1253" i="15"/>
  <c r="G1317" i="15"/>
  <c r="G1381" i="15"/>
  <c r="G1445" i="15"/>
  <c r="G1509" i="15"/>
  <c r="G1573" i="15"/>
  <c r="G507" i="15"/>
  <c r="G852" i="15"/>
  <c r="G1020" i="15"/>
  <c r="G1122" i="15"/>
  <c r="G1198" i="15"/>
  <c r="G1262" i="15"/>
  <c r="G1326" i="15"/>
  <c r="G1390" i="15"/>
  <c r="G1454" i="15"/>
  <c r="G1518" i="15"/>
  <c r="G1582" i="15"/>
  <c r="G700" i="15"/>
  <c r="G946" i="15"/>
  <c r="G444" i="15"/>
  <c r="G277" i="15"/>
  <c r="G286" i="15"/>
  <c r="G503" i="15"/>
  <c r="G336" i="15"/>
  <c r="G329" i="15"/>
  <c r="G34" i="15"/>
  <c r="G202" i="15"/>
  <c r="G330" i="15"/>
  <c r="G458" i="15"/>
  <c r="G586" i="15"/>
  <c r="G267" i="15"/>
  <c r="G446" i="15"/>
  <c r="G709" i="15"/>
  <c r="G837" i="15"/>
  <c r="G965" i="15"/>
  <c r="G547" i="15"/>
  <c r="G742" i="15"/>
  <c r="G870" i="15"/>
  <c r="G998" i="15"/>
  <c r="G1126" i="15"/>
  <c r="G422" i="15"/>
  <c r="G661" i="15"/>
  <c r="G767" i="15"/>
  <c r="G847" i="15"/>
  <c r="G927" i="15"/>
  <c r="G331" i="15"/>
  <c r="G582" i="15"/>
  <c r="G704" i="15"/>
  <c r="G776" i="15"/>
  <c r="G848" i="15"/>
  <c r="G920" i="15"/>
  <c r="G1000" i="15"/>
  <c r="G1072" i="15"/>
  <c r="G243" i="15"/>
  <c r="G518" i="15"/>
  <c r="G648" i="15"/>
  <c r="G729" i="15"/>
  <c r="G793" i="15"/>
  <c r="G857" i="15"/>
  <c r="G921" i="15"/>
  <c r="G985" i="15"/>
  <c r="G1049" i="15"/>
  <c r="G1113" i="15"/>
  <c r="G195" i="15"/>
  <c r="G502" i="15"/>
  <c r="G637" i="15"/>
  <c r="G723" i="15"/>
  <c r="G787" i="15"/>
  <c r="G851" i="15"/>
  <c r="G915" i="15"/>
  <c r="G778" i="15"/>
  <c r="G989" i="15"/>
  <c r="G1092" i="15"/>
  <c r="G1178" i="15"/>
  <c r="G1243" i="15"/>
  <c r="G1307" i="15"/>
  <c r="G123" i="15"/>
  <c r="G812" i="15"/>
  <c r="G1004" i="15"/>
  <c r="G1107" i="15"/>
  <c r="G1188" i="15"/>
  <c r="G1252" i="15"/>
  <c r="G1316" i="15"/>
  <c r="G1380" i="15"/>
  <c r="G499" i="15"/>
  <c r="G850" i="15"/>
  <c r="G1019" i="15"/>
  <c r="G1120" i="15"/>
  <c r="G1197" i="15"/>
  <c r="G1261" i="15"/>
  <c r="G1325" i="15"/>
  <c r="G1389" i="15"/>
  <c r="G1453" i="15"/>
  <c r="G1517" i="15"/>
  <c r="G1581" i="15"/>
  <c r="G574" i="15"/>
  <c r="G884" i="15"/>
  <c r="G1034" i="15"/>
  <c r="G1132" i="15"/>
  <c r="G1206" i="15"/>
  <c r="G1270" i="15"/>
  <c r="G1334" i="15"/>
  <c r="G1398" i="15"/>
  <c r="G1462" i="15"/>
  <c r="G316" i="15"/>
  <c r="G208" i="15"/>
  <c r="G290" i="15"/>
  <c r="G275" i="15"/>
  <c r="G419" i="15"/>
  <c r="G1086" i="15"/>
  <c r="G831" i="15"/>
  <c r="G688" i="15"/>
  <c r="G976" i="15"/>
  <c r="G616" i="15"/>
  <c r="G905" i="15"/>
  <c r="G67" i="15"/>
  <c r="G771" i="15"/>
  <c r="G555" i="15"/>
  <c r="G1106" i="15"/>
  <c r="G1291" i="15"/>
  <c r="G908" i="15"/>
  <c r="G1196" i="15"/>
  <c r="G1364" i="15"/>
  <c r="G938" i="15"/>
  <c r="G1205" i="15"/>
  <c r="G1373" i="15"/>
  <c r="G1541" i="15"/>
  <c r="G916" i="15"/>
  <c r="G1190" i="15"/>
  <c r="G1358" i="15"/>
  <c r="G1526" i="15"/>
  <c r="G339" i="15"/>
  <c r="G860" i="15"/>
  <c r="G1036" i="15"/>
  <c r="G1135" i="15"/>
  <c r="G1208" i="15"/>
  <c r="G1272" i="15"/>
  <c r="G1336" i="15"/>
  <c r="G1400" i="15"/>
  <c r="G1464" i="15"/>
  <c r="G1528" i="15"/>
  <c r="G1592" i="15"/>
  <c r="G802" i="15"/>
  <c r="G999" i="15"/>
  <c r="G1101" i="15"/>
  <c r="G1185" i="15"/>
  <c r="G1249" i="15"/>
  <c r="G1313" i="15"/>
  <c r="G1751" i="15"/>
  <c r="G1687" i="15"/>
  <c r="G1623" i="15"/>
  <c r="G1529" i="15"/>
  <c r="G1425" i="15"/>
  <c r="G1247" i="15"/>
  <c r="G794" i="15"/>
  <c r="G1378" i="15"/>
  <c r="G1734" i="15"/>
  <c r="G1670" i="15"/>
  <c r="G1602" i="15"/>
  <c r="G1500" i="15"/>
  <c r="G1391" i="15"/>
  <c r="G1177" i="15"/>
  <c r="G1728" i="15"/>
  <c r="G1765" i="15"/>
  <c r="G1701" i="15"/>
  <c r="G1637" i="15"/>
  <c r="G1551" i="15"/>
  <c r="G1449" i="15"/>
  <c r="G1303" i="15"/>
  <c r="G983" i="15"/>
  <c r="G1466" i="15"/>
  <c r="G1740" i="15"/>
  <c r="G1676" i="15"/>
  <c r="G1610" i="15"/>
  <c r="G1511" i="15"/>
  <c r="G1402" i="15"/>
  <c r="G1202" i="15"/>
  <c r="G542" i="15"/>
  <c r="G1218" i="15"/>
  <c r="G1723" i="15"/>
  <c r="G1659" i="15"/>
  <c r="G1586" i="15"/>
  <c r="G1483" i="15"/>
  <c r="G1369" i="15"/>
  <c r="G1123" i="15"/>
  <c r="G1672" i="15"/>
  <c r="G1730" i="15"/>
  <c r="G1666" i="15"/>
  <c r="G1596" i="15"/>
  <c r="G508" i="15"/>
  <c r="G400" i="15"/>
  <c r="G346" i="15"/>
  <c r="G509" i="15"/>
  <c r="G579" i="15"/>
  <c r="G1142" i="15"/>
  <c r="G855" i="15"/>
  <c r="G712" i="15"/>
  <c r="G1008" i="15"/>
  <c r="G664" i="15"/>
  <c r="G929" i="15"/>
  <c r="G259" i="15"/>
  <c r="G795" i="15"/>
  <c r="G714" i="15"/>
  <c r="G1128" i="15"/>
  <c r="G1315" i="15"/>
  <c r="G978" i="15"/>
  <c r="G1212" i="15"/>
  <c r="G1388" i="15"/>
  <c r="G994" i="15"/>
  <c r="G1221" i="15"/>
  <c r="G1397" i="15"/>
  <c r="G1565" i="15"/>
  <c r="G962" i="15"/>
  <c r="G1214" i="15"/>
  <c r="G1382" i="15"/>
  <c r="G1534" i="15"/>
  <c r="G526" i="15"/>
  <c r="G892" i="15"/>
  <c r="G1050" i="15"/>
  <c r="G1146" i="15"/>
  <c r="G1216" i="15"/>
  <c r="G1280" i="15"/>
  <c r="G1344" i="15"/>
  <c r="G1408" i="15"/>
  <c r="G1472" i="15"/>
  <c r="G1536" i="15"/>
  <c r="G371" i="15"/>
  <c r="G834" i="15"/>
  <c r="G1012" i="15"/>
  <c r="G1115" i="15"/>
  <c r="G1193" i="15"/>
  <c r="G1257" i="15"/>
  <c r="G1321" i="15"/>
  <c r="G1743" i="15"/>
  <c r="G1679" i="15"/>
  <c r="G1614" i="15"/>
  <c r="G1515" i="15"/>
  <c r="G1409" i="15"/>
  <c r="G1215" i="15"/>
  <c r="G651" i="15"/>
  <c r="G1314" i="15"/>
  <c r="G1726" i="15"/>
  <c r="G1662" i="15"/>
  <c r="G1591" i="15"/>
  <c r="G1489" i="15"/>
  <c r="G1375" i="15"/>
  <c r="G1138" i="15"/>
  <c r="G1680" i="15"/>
  <c r="G1757" i="15"/>
  <c r="G1693" i="15"/>
  <c r="G1629" i="15"/>
  <c r="G1538" i="15"/>
  <c r="G1435" i="15"/>
  <c r="G1271" i="15"/>
  <c r="G890" i="15"/>
  <c r="G1394" i="15"/>
  <c r="G1732" i="15"/>
  <c r="G1668" i="15"/>
  <c r="G1600" i="15"/>
  <c r="G1498" i="15"/>
  <c r="G1386" i="15"/>
  <c r="G1168" i="15"/>
  <c r="G1744" i="15"/>
  <c r="G804" i="15"/>
  <c r="G1715" i="15"/>
  <c r="G1651" i="15"/>
  <c r="G1572" i="15"/>
  <c r="G1471" i="15"/>
  <c r="G1346" i="15"/>
  <c r="G1074" i="15"/>
  <c r="G1580" i="15"/>
  <c r="G1722" i="15"/>
  <c r="G1658" i="15"/>
  <c r="G1585" i="15"/>
  <c r="G149" i="15"/>
  <c r="G201" i="15"/>
  <c r="G418" i="15"/>
  <c r="G656" i="15"/>
  <c r="G702" i="15"/>
  <c r="G227" i="15"/>
  <c r="G911" i="15"/>
  <c r="G760" i="15"/>
  <c r="G1048" i="15"/>
  <c r="G713" i="15"/>
  <c r="G969" i="15"/>
  <c r="G438" i="15"/>
  <c r="G811" i="15"/>
  <c r="G810" i="15"/>
  <c r="G1160" i="15"/>
  <c r="G1331" i="15"/>
  <c r="G1018" i="15"/>
  <c r="G1236" i="15"/>
  <c r="G1404" i="15"/>
  <c r="G1031" i="15"/>
  <c r="G1245" i="15"/>
  <c r="G1413" i="15"/>
  <c r="G1589" i="15"/>
  <c r="G1007" i="15"/>
  <c r="G1230" i="15"/>
  <c r="G1406" i="15"/>
  <c r="G1550" i="15"/>
  <c r="G590" i="15"/>
  <c r="G923" i="15"/>
  <c r="G1061" i="15"/>
  <c r="G1156" i="15"/>
  <c r="G1224" i="15"/>
  <c r="G1288" i="15"/>
  <c r="G1352" i="15"/>
  <c r="G1416" i="15"/>
  <c r="G1480" i="15"/>
  <c r="G1544" i="15"/>
  <c r="G539" i="15"/>
  <c r="G866" i="15"/>
  <c r="G1026" i="15"/>
  <c r="G1125" i="15"/>
  <c r="G1201" i="15"/>
  <c r="G1265" i="15"/>
  <c r="G1752" i="15"/>
  <c r="G1735" i="15"/>
  <c r="G1671" i="15"/>
  <c r="G1603" i="15"/>
  <c r="G1503" i="15"/>
  <c r="G1393" i="15"/>
  <c r="G1183" i="15"/>
  <c r="G1768" i="15"/>
  <c r="G1186" i="15"/>
  <c r="G1718" i="15"/>
  <c r="G1654" i="15"/>
  <c r="G1578" i="15"/>
  <c r="G1475" i="15"/>
  <c r="G1354" i="15"/>
  <c r="G1091" i="15"/>
  <c r="G1640" i="15"/>
  <c r="G1749" i="15"/>
  <c r="G1685" i="15"/>
  <c r="G1620" i="15"/>
  <c r="G1524" i="15"/>
  <c r="G1419" i="15"/>
  <c r="G1239" i="15"/>
  <c r="G762" i="15"/>
  <c r="G1282" i="15"/>
  <c r="G1724" i="15"/>
  <c r="G1660" i="15"/>
  <c r="G1587" i="15"/>
  <c r="G1484" i="15"/>
  <c r="G1370" i="15"/>
  <c r="G1127" i="15"/>
  <c r="G1688" i="15"/>
  <c r="G1771" i="15"/>
  <c r="G1707" i="15"/>
  <c r="G1643" i="15"/>
  <c r="G1561" i="15"/>
  <c r="G1458" i="15"/>
  <c r="G1327" i="15"/>
  <c r="G1021" i="15"/>
  <c r="G1148" i="15"/>
  <c r="G1714" i="15"/>
  <c r="G1650" i="15"/>
  <c r="G1571" i="15"/>
  <c r="G1468" i="15"/>
  <c r="G341" i="15"/>
  <c r="G393" i="15"/>
  <c r="G474" i="15"/>
  <c r="G725" i="15"/>
  <c r="G758" i="15"/>
  <c r="G486" i="15"/>
  <c r="G935" i="15"/>
  <c r="G784" i="15"/>
  <c r="G1080" i="15"/>
  <c r="G737" i="15"/>
  <c r="G993" i="15"/>
  <c r="G525" i="15"/>
  <c r="G835" i="15"/>
  <c r="G874" i="15"/>
  <c r="G1187" i="15"/>
  <c r="G1355" i="15"/>
  <c r="G1043" i="15"/>
  <c r="G1260" i="15"/>
  <c r="G1428" i="15"/>
  <c r="G1058" i="15"/>
  <c r="G1269" i="15"/>
  <c r="G1437" i="15"/>
  <c r="G1605" i="15"/>
  <c r="G1045" i="15"/>
  <c r="G1254" i="15"/>
  <c r="G1422" i="15"/>
  <c r="G1566" i="15"/>
  <c r="G654" i="15"/>
  <c r="G964" i="15"/>
  <c r="G1075" i="15"/>
  <c r="G1165" i="15"/>
  <c r="G1232" i="15"/>
  <c r="G1296" i="15"/>
  <c r="G1360" i="15"/>
  <c r="G1424" i="15"/>
  <c r="G1488" i="15"/>
  <c r="G1552" i="15"/>
  <c r="G603" i="15"/>
  <c r="G898" i="15"/>
  <c r="G1037" i="15"/>
  <c r="G1136" i="15"/>
  <c r="G1209" i="15"/>
  <c r="G1273" i="15"/>
  <c r="G1696" i="15"/>
  <c r="G1727" i="15"/>
  <c r="G1663" i="15"/>
  <c r="G1593" i="15"/>
  <c r="G1490" i="15"/>
  <c r="G1377" i="15"/>
  <c r="G1144" i="15"/>
  <c r="G1704" i="15"/>
  <c r="G1002" i="15"/>
  <c r="G1710" i="15"/>
  <c r="G1646" i="15"/>
  <c r="G1564" i="15"/>
  <c r="G1463" i="15"/>
  <c r="G1335" i="15"/>
  <c r="G1039" i="15"/>
  <c r="G1569" i="15"/>
  <c r="G1741" i="15"/>
  <c r="G1677" i="15"/>
  <c r="G1611" i="15"/>
  <c r="G1513" i="15"/>
  <c r="G1403" i="15"/>
  <c r="G1207" i="15"/>
  <c r="G587" i="15"/>
  <c r="G930" i="15"/>
  <c r="G1716" i="15"/>
  <c r="G1652" i="15"/>
  <c r="G1575" i="15"/>
  <c r="G1473" i="15"/>
  <c r="G1351" i="15"/>
  <c r="G1077" i="15"/>
  <c r="G1632" i="15"/>
  <c r="G1763" i="15"/>
  <c r="G1699" i="15"/>
  <c r="G1635" i="15"/>
  <c r="G1547" i="15"/>
  <c r="G1444" i="15"/>
  <c r="G1295" i="15"/>
  <c r="G963" i="15"/>
  <c r="G1770" i="15"/>
  <c r="G1706" i="15"/>
  <c r="G1642" i="15"/>
  <c r="G1559" i="15"/>
  <c r="G55" i="15"/>
  <c r="G90" i="15"/>
  <c r="G602" i="15"/>
  <c r="G853" i="15"/>
  <c r="G886" i="15"/>
  <c r="G677" i="15"/>
  <c r="G363" i="15"/>
  <c r="G856" i="15"/>
  <c r="G302" i="15"/>
  <c r="G801" i="15"/>
  <c r="G1057" i="15"/>
  <c r="G653" i="15"/>
  <c r="G875" i="15"/>
  <c r="G1003" i="15"/>
  <c r="G1227" i="15"/>
  <c r="G622" i="15"/>
  <c r="G1119" i="15"/>
  <c r="G1300" i="15"/>
  <c r="G690" i="15"/>
  <c r="G1131" i="15"/>
  <c r="G1309" i="15"/>
  <c r="G1477" i="15"/>
  <c r="G638" i="15"/>
  <c r="G1109" i="15"/>
  <c r="G1294" i="15"/>
  <c r="G1470" i="15"/>
  <c r="G1590" i="15"/>
  <c r="G764" i="15"/>
  <c r="G997" i="15"/>
  <c r="G1100" i="15"/>
  <c r="G1184" i="15"/>
  <c r="G1248" i="15"/>
  <c r="G1312" i="15"/>
  <c r="G1376" i="15"/>
  <c r="G1440" i="15"/>
  <c r="G1504" i="15"/>
  <c r="G1568" i="15"/>
  <c r="G706" i="15"/>
  <c r="G947" i="15"/>
  <c r="G1063" i="15"/>
  <c r="G1157" i="15"/>
  <c r="G1225" i="15"/>
  <c r="G1289" i="15"/>
  <c r="G1103" i="15"/>
  <c r="G1711" i="15"/>
  <c r="G1647" i="15"/>
  <c r="G1567" i="15"/>
  <c r="G1465" i="15"/>
  <c r="G1337" i="15"/>
  <c r="G1047" i="15"/>
  <c r="G1594" i="15"/>
  <c r="G1758" i="15"/>
  <c r="G1694" i="15"/>
  <c r="G1630" i="15"/>
  <c r="G1539" i="15"/>
  <c r="G1436" i="15"/>
  <c r="G1274" i="15"/>
  <c r="G900" i="15"/>
  <c r="G1426" i="15"/>
  <c r="G1725" i="15"/>
  <c r="G1661" i="15"/>
  <c r="G1588" i="15"/>
  <c r="G1487" i="15"/>
  <c r="G1371" i="15"/>
  <c r="G1133" i="15"/>
  <c r="G1664" i="15"/>
  <c r="G1764" i="15"/>
  <c r="G1700" i="15"/>
  <c r="G1636" i="15"/>
  <c r="G1548" i="15"/>
  <c r="G1447" i="15"/>
  <c r="G1298" i="15"/>
  <c r="G971" i="15"/>
  <c r="G1505" i="15"/>
  <c r="G1747" i="15"/>
  <c r="G1683" i="15"/>
  <c r="G1618" i="15"/>
  <c r="G1665" i="15"/>
  <c r="G1415" i="15"/>
  <c r="G1627" i="15"/>
  <c r="G1615" i="15"/>
  <c r="G1702" i="15"/>
  <c r="G987" i="15"/>
  <c r="G820" i="15"/>
  <c r="G830" i="15"/>
  <c r="G1191" i="15"/>
  <c r="G1607" i="15"/>
  <c r="G1491" i="15"/>
  <c r="G1546" i="15"/>
  <c r="G1543" i="15"/>
  <c r="G826" i="15"/>
  <c r="G1531" i="15"/>
  <c r="G1625" i="15"/>
  <c r="G1689" i="15"/>
  <c r="G1753" i="15"/>
  <c r="G1624" i="15"/>
  <c r="G1013" i="15"/>
  <c r="G1322" i="15"/>
  <c r="G1457" i="15"/>
  <c r="G1617" i="15"/>
  <c r="G1746" i="15"/>
  <c r="G1199" i="15"/>
  <c r="G1508" i="15"/>
  <c r="G1691" i="15"/>
  <c r="G868" i="15"/>
  <c r="G1523" i="15"/>
  <c r="G1708" i="15"/>
  <c r="G1085" i="15"/>
  <c r="G1563" i="15"/>
  <c r="G1733" i="15"/>
  <c r="G1242" i="15"/>
  <c r="G1612" i="15"/>
  <c r="G1766" i="15"/>
  <c r="G1311" i="15"/>
  <c r="G1631" i="15"/>
  <c r="G1604" i="15"/>
  <c r="G1167" i="15"/>
  <c r="G770" i="15"/>
  <c r="G1496" i="15"/>
  <c r="G1320" i="15"/>
  <c r="G1124" i="15"/>
  <c r="G732" i="15"/>
  <c r="G1318" i="15"/>
  <c r="G1525" i="15"/>
  <c r="G1095" i="15"/>
  <c r="G1140" i="15"/>
  <c r="G1067" i="15"/>
  <c r="G605" i="15"/>
  <c r="G462" i="15"/>
  <c r="G775" i="15"/>
  <c r="G797" i="15"/>
  <c r="G375" i="15"/>
  <c r="G1595" i="15"/>
  <c r="G1226" i="15"/>
  <c r="G1417" i="15"/>
  <c r="G1460" i="15"/>
  <c r="G996" i="15"/>
  <c r="G1560" i="15"/>
  <c r="G1486" i="15"/>
  <c r="G162" i="15"/>
  <c r="G1395" i="15"/>
  <c r="G1673" i="15"/>
  <c r="G1737" i="15"/>
  <c r="G1698" i="15"/>
  <c r="G1434" i="15"/>
  <c r="G1442" i="15"/>
  <c r="G1697" i="15"/>
  <c r="G1656" i="15"/>
  <c r="G1066" i="15"/>
  <c r="G1345" i="15"/>
  <c r="G1482" i="15"/>
  <c r="G1626" i="15"/>
  <c r="G1754" i="15"/>
  <c r="G1231" i="15"/>
  <c r="G1522" i="15"/>
  <c r="G1731" i="15"/>
  <c r="G1027" i="15"/>
  <c r="G1537" i="15"/>
  <c r="G1748" i="15"/>
  <c r="G1173" i="15"/>
  <c r="G1577" i="15"/>
  <c r="G1052" i="15"/>
  <c r="G1306" i="15"/>
  <c r="G1622" i="15"/>
  <c r="G1452" i="15"/>
  <c r="G1359" i="15"/>
  <c r="G1639" i="15"/>
  <c r="G1305" i="15"/>
  <c r="G1147" i="15"/>
  <c r="G738" i="15"/>
  <c r="G1456" i="15"/>
  <c r="G1304" i="15"/>
  <c r="G1114" i="15"/>
  <c r="G1606" i="15"/>
  <c r="G1278" i="15"/>
  <c r="G1501" i="15"/>
  <c r="G882" i="15"/>
  <c r="G1082" i="15"/>
  <c r="G1028" i="15"/>
  <c r="G1121" i="15"/>
  <c r="G115" i="15"/>
  <c r="G735" i="15"/>
  <c r="G347" i="15"/>
  <c r="G158" i="15"/>
  <c r="H14" i="15"/>
  <c r="H11" i="15"/>
  <c r="H4" i="15"/>
  <c r="E19" i="1" s="1"/>
  <c r="H10" i="15"/>
  <c r="H9" i="15"/>
  <c r="H8" i="15"/>
  <c r="E23" i="1" s="1"/>
  <c r="H7" i="15"/>
  <c r="E22" i="1" s="1"/>
  <c r="H6" i="15"/>
  <c r="E21" i="1" s="1"/>
  <c r="H29" i="15"/>
  <c r="H21" i="15"/>
  <c r="H13" i="15"/>
  <c r="H5" i="15"/>
  <c r="E20" i="1" s="1"/>
  <c r="H28" i="15"/>
  <c r="A19" i="1"/>
  <c r="H3" i="15"/>
  <c r="E18" i="1" s="1"/>
  <c r="L18" i="1" s="1"/>
  <c r="H30" i="15"/>
  <c r="H20" i="15"/>
  <c r="H27" i="15"/>
  <c r="H26" i="15"/>
  <c r="H25" i="15"/>
  <c r="H24" i="15"/>
  <c r="H23" i="15"/>
  <c r="H22" i="15"/>
  <c r="H12" i="15"/>
  <c r="H19" i="15"/>
  <c r="H18" i="15"/>
  <c r="H17" i="15"/>
  <c r="H16" i="15"/>
  <c r="H15" i="15"/>
  <c r="B22" i="1" l="1"/>
  <c r="K22" i="1"/>
  <c r="L22" i="1" s="1"/>
  <c r="B23" i="1"/>
  <c r="K23" i="1"/>
  <c r="L23" i="1" s="1"/>
  <c r="B19" i="1"/>
  <c r="K19" i="1"/>
  <c r="L19" i="1" s="1"/>
  <c r="B20" i="1"/>
  <c r="K20" i="1"/>
  <c r="L20" i="1" s="1"/>
  <c r="B21" i="1"/>
  <c r="K21" i="1"/>
  <c r="L21" i="1" s="1"/>
  <c r="J342" i="13" l="1"/>
  <c r="H342" i="13"/>
  <c r="J341" i="13"/>
  <c r="H341" i="13"/>
  <c r="J340" i="13"/>
  <c r="H340" i="13"/>
  <c r="J339" i="13"/>
  <c r="H339" i="13"/>
  <c r="J338" i="13"/>
  <c r="H338" i="13"/>
  <c r="J337" i="13"/>
  <c r="H337" i="13"/>
  <c r="J336" i="13"/>
  <c r="H336" i="13"/>
  <c r="J335" i="13"/>
  <c r="H335" i="13"/>
  <c r="J334" i="13"/>
  <c r="H334" i="13"/>
  <c r="J333" i="13"/>
  <c r="H333" i="13"/>
  <c r="J332" i="13"/>
  <c r="H332" i="13"/>
  <c r="J331" i="13"/>
  <c r="H331" i="13"/>
  <c r="J330" i="13"/>
  <c r="H330" i="13"/>
  <c r="J329" i="13"/>
  <c r="H329" i="13"/>
  <c r="J328" i="13"/>
  <c r="H328" i="13"/>
  <c r="J327" i="13"/>
  <c r="H327" i="13"/>
  <c r="J326" i="13"/>
  <c r="H326" i="13"/>
  <c r="J325" i="13"/>
  <c r="H325" i="13"/>
  <c r="J324" i="13"/>
  <c r="H324" i="13"/>
  <c r="J323" i="13"/>
  <c r="H323" i="13"/>
  <c r="J322" i="13"/>
  <c r="H322" i="13"/>
  <c r="J321" i="13"/>
  <c r="H321" i="13"/>
  <c r="J320" i="13"/>
  <c r="H320" i="13"/>
  <c r="J319" i="13"/>
  <c r="H319" i="13"/>
  <c r="J318" i="13"/>
  <c r="H318" i="13"/>
  <c r="J317" i="13"/>
  <c r="H317" i="13"/>
  <c r="J316" i="13"/>
  <c r="H316" i="13"/>
  <c r="J315" i="13"/>
  <c r="H315" i="13"/>
  <c r="J314" i="13"/>
  <c r="H314" i="13"/>
  <c r="J313" i="13"/>
  <c r="H313" i="13"/>
  <c r="J312" i="13"/>
  <c r="H312" i="13"/>
  <c r="J311" i="13"/>
  <c r="H311" i="13"/>
  <c r="J310" i="13"/>
  <c r="H310" i="13"/>
  <c r="J309" i="13"/>
  <c r="H309" i="13"/>
  <c r="J308" i="13"/>
  <c r="H308" i="13"/>
  <c r="J307" i="13"/>
  <c r="H307" i="13"/>
  <c r="J306" i="13"/>
  <c r="H306" i="13"/>
  <c r="J305" i="13"/>
  <c r="H305" i="13"/>
  <c r="J304" i="13"/>
  <c r="H304" i="13"/>
  <c r="J303" i="13"/>
  <c r="H303" i="13"/>
  <c r="J302" i="13"/>
  <c r="H302" i="13"/>
  <c r="J301" i="13"/>
  <c r="H301" i="13"/>
  <c r="J300" i="13"/>
  <c r="H300" i="13"/>
  <c r="J299" i="13"/>
  <c r="H299" i="13"/>
  <c r="J298" i="13"/>
  <c r="H298" i="13"/>
  <c r="J297" i="13"/>
  <c r="H297" i="13"/>
  <c r="J296" i="13"/>
  <c r="H296" i="13"/>
  <c r="J295" i="13"/>
  <c r="H295" i="13"/>
  <c r="J294" i="13"/>
  <c r="H294" i="13"/>
  <c r="J293" i="13"/>
  <c r="H293" i="13"/>
  <c r="J292" i="13"/>
  <c r="H292" i="13"/>
  <c r="J291" i="13"/>
  <c r="H291" i="13"/>
  <c r="J290" i="13"/>
  <c r="H290" i="13"/>
  <c r="J289" i="13"/>
  <c r="H289" i="13"/>
  <c r="J288" i="13"/>
  <c r="H288" i="13"/>
  <c r="J287" i="13"/>
  <c r="H287" i="13"/>
  <c r="J286" i="13"/>
  <c r="H286" i="13"/>
  <c r="J285" i="13"/>
  <c r="H285" i="13"/>
  <c r="J284" i="13"/>
  <c r="H284" i="13"/>
  <c r="J283" i="13"/>
  <c r="H283" i="13"/>
  <c r="J282" i="13"/>
  <c r="H282" i="13"/>
  <c r="J281" i="13"/>
  <c r="H281" i="13"/>
  <c r="J280" i="13"/>
  <c r="H280" i="13"/>
  <c r="J279" i="13"/>
  <c r="H279" i="13"/>
  <c r="J278" i="13"/>
  <c r="H278" i="13"/>
  <c r="J277" i="13"/>
  <c r="H277" i="13"/>
  <c r="J276" i="13"/>
  <c r="H276" i="13"/>
  <c r="J275" i="13"/>
  <c r="H275" i="13"/>
  <c r="J274" i="13"/>
  <c r="H274" i="13"/>
  <c r="J273" i="13"/>
  <c r="H273" i="13"/>
  <c r="J272" i="13"/>
  <c r="H272" i="13"/>
  <c r="J271" i="13"/>
  <c r="H271" i="13"/>
  <c r="J270" i="13"/>
  <c r="H270" i="13"/>
  <c r="J269" i="13"/>
  <c r="H269" i="13"/>
  <c r="J268" i="13"/>
  <c r="H268" i="13"/>
  <c r="J267" i="13"/>
  <c r="H267" i="13"/>
  <c r="J266" i="13"/>
  <c r="H266" i="13"/>
  <c r="J265" i="13"/>
  <c r="H265" i="13"/>
  <c r="J264" i="13"/>
  <c r="H264" i="13"/>
  <c r="J263" i="13"/>
  <c r="H263" i="13"/>
  <c r="J262" i="13"/>
  <c r="H262" i="13"/>
  <c r="J261" i="13"/>
  <c r="H261" i="13"/>
  <c r="J260" i="13"/>
  <c r="H260" i="13"/>
  <c r="J259" i="13"/>
  <c r="H259" i="13"/>
  <c r="J258" i="13"/>
  <c r="H258" i="13"/>
  <c r="J257" i="13"/>
  <c r="H257" i="13"/>
  <c r="J256" i="13"/>
  <c r="H256" i="13"/>
  <c r="J255" i="13"/>
  <c r="H255" i="13"/>
  <c r="J254" i="13"/>
  <c r="H254" i="13"/>
  <c r="J253" i="13"/>
  <c r="H253" i="13"/>
  <c r="J252" i="13"/>
  <c r="H252" i="13"/>
  <c r="J251" i="13"/>
  <c r="H251" i="13"/>
  <c r="J250" i="13"/>
  <c r="H250" i="13"/>
  <c r="J249" i="13"/>
  <c r="H249" i="13"/>
  <c r="J248" i="13"/>
  <c r="H248" i="13"/>
  <c r="J247" i="13"/>
  <c r="H247" i="13"/>
  <c r="J246" i="13"/>
  <c r="H25" i="1" s="1"/>
  <c r="H246" i="13"/>
  <c r="H56" i="1" s="1"/>
  <c r="J245" i="13"/>
  <c r="H245" i="13"/>
  <c r="J244" i="13"/>
  <c r="H244" i="13"/>
  <c r="J243" i="13"/>
  <c r="H243" i="13"/>
  <c r="J242" i="13"/>
  <c r="H242" i="13"/>
  <c r="J241" i="13"/>
  <c r="H241" i="13"/>
  <c r="J240" i="13"/>
  <c r="H240" i="13"/>
  <c r="J239" i="13"/>
  <c r="H239" i="13"/>
  <c r="J238" i="13"/>
  <c r="H238" i="13"/>
  <c r="J237" i="13"/>
  <c r="H237" i="13"/>
  <c r="J236" i="13"/>
  <c r="H236" i="13"/>
  <c r="J235" i="13"/>
  <c r="H235" i="13"/>
  <c r="J234" i="13"/>
  <c r="H234" i="13"/>
  <c r="J233" i="13"/>
  <c r="H233" i="13"/>
  <c r="J232" i="13"/>
  <c r="H232" i="13"/>
  <c r="J231" i="13"/>
  <c r="H231" i="13"/>
  <c r="J230" i="13"/>
  <c r="H230" i="13"/>
  <c r="J229" i="13"/>
  <c r="H229" i="13"/>
  <c r="J228" i="13"/>
  <c r="H228" i="13"/>
  <c r="J227" i="13"/>
  <c r="H227" i="13"/>
  <c r="J226" i="13"/>
  <c r="H226" i="13"/>
  <c r="J225" i="13"/>
  <c r="H225" i="13"/>
  <c r="J224" i="13"/>
  <c r="H224" i="13"/>
  <c r="J223" i="13"/>
  <c r="H223" i="13"/>
  <c r="J222" i="13"/>
  <c r="H222" i="13"/>
  <c r="J221" i="13"/>
  <c r="H221" i="13"/>
  <c r="J220" i="13"/>
  <c r="H220" i="13"/>
  <c r="J219" i="13"/>
  <c r="H219" i="13"/>
  <c r="J218" i="13"/>
  <c r="H218" i="13"/>
  <c r="J217" i="13"/>
  <c r="H217" i="13"/>
  <c r="J216" i="13"/>
  <c r="H216" i="13"/>
  <c r="J215" i="13"/>
  <c r="H215" i="13"/>
  <c r="J214" i="13"/>
  <c r="H214" i="13"/>
  <c r="J213" i="13"/>
  <c r="H213" i="13"/>
  <c r="J212" i="13"/>
  <c r="H212" i="13"/>
  <c r="J211" i="13"/>
  <c r="H211" i="13"/>
  <c r="J210" i="13"/>
  <c r="H210" i="13"/>
  <c r="J209" i="13"/>
  <c r="H209" i="13"/>
  <c r="J208" i="13"/>
  <c r="H208" i="13"/>
  <c r="J207" i="13"/>
  <c r="H207" i="13"/>
  <c r="J206" i="13"/>
  <c r="H206" i="13"/>
  <c r="J205" i="13"/>
  <c r="H205" i="13"/>
  <c r="J204" i="13"/>
  <c r="H204" i="13"/>
  <c r="J203" i="13"/>
  <c r="H203" i="13"/>
  <c r="J202" i="13"/>
  <c r="H202" i="13"/>
  <c r="J201" i="13"/>
  <c r="H201" i="13"/>
  <c r="J200" i="13"/>
  <c r="H200" i="13"/>
  <c r="J199" i="13"/>
  <c r="H199" i="13"/>
  <c r="J198" i="13"/>
  <c r="H198" i="13"/>
  <c r="J197" i="13"/>
  <c r="H197" i="13"/>
  <c r="J196" i="13"/>
  <c r="H196" i="13"/>
  <c r="J195" i="13"/>
  <c r="H195" i="13"/>
  <c r="J194" i="13"/>
  <c r="H194" i="13"/>
  <c r="J193" i="13"/>
  <c r="H193" i="13"/>
  <c r="J192" i="13"/>
  <c r="H192" i="13"/>
  <c r="J191" i="13"/>
  <c r="H191" i="13"/>
  <c r="J190" i="13"/>
  <c r="H190" i="13"/>
  <c r="J189" i="13"/>
  <c r="H189" i="13"/>
  <c r="J188" i="13"/>
  <c r="H188" i="13"/>
  <c r="J187" i="13"/>
  <c r="H187" i="13"/>
  <c r="J186" i="13"/>
  <c r="H186" i="13"/>
  <c r="J185" i="13"/>
  <c r="H185" i="13"/>
  <c r="J184" i="13"/>
  <c r="H184" i="13"/>
  <c r="J183" i="13"/>
  <c r="H183" i="13"/>
  <c r="J182" i="13"/>
  <c r="H182" i="13"/>
  <c r="J181" i="13"/>
  <c r="H181" i="13"/>
  <c r="J180" i="13"/>
  <c r="H180" i="13"/>
  <c r="J179" i="13"/>
  <c r="H179" i="13"/>
  <c r="J178" i="13"/>
  <c r="H178" i="13"/>
  <c r="J177" i="13"/>
  <c r="H177" i="13"/>
  <c r="J176" i="13"/>
  <c r="H176" i="13"/>
  <c r="J175" i="13"/>
  <c r="H175" i="13"/>
  <c r="J174" i="13"/>
  <c r="H174" i="13"/>
  <c r="J173" i="13"/>
  <c r="H173" i="13"/>
  <c r="J172" i="13"/>
  <c r="H172" i="13"/>
  <c r="J171" i="13"/>
  <c r="H171" i="13"/>
  <c r="J170" i="13"/>
  <c r="H170" i="13"/>
  <c r="J169" i="13"/>
  <c r="H169" i="13"/>
  <c r="J168" i="13"/>
  <c r="H168" i="13"/>
  <c r="J167" i="13"/>
  <c r="H167" i="13"/>
  <c r="J166" i="13"/>
  <c r="H166" i="13"/>
  <c r="J165" i="13"/>
  <c r="H165" i="13"/>
  <c r="J164" i="13"/>
  <c r="H164" i="13"/>
  <c r="J163" i="13"/>
  <c r="H163" i="13"/>
  <c r="J162" i="13"/>
  <c r="H162" i="13"/>
  <c r="J161" i="13"/>
  <c r="H161" i="13"/>
  <c r="J160" i="13"/>
  <c r="H160" i="13"/>
  <c r="J159" i="13"/>
  <c r="H159" i="13"/>
  <c r="J158" i="13"/>
  <c r="H158" i="13"/>
  <c r="J157" i="13"/>
  <c r="H157" i="13"/>
  <c r="J156" i="13"/>
  <c r="H156" i="13"/>
  <c r="J155" i="13"/>
  <c r="H155" i="13"/>
  <c r="J154" i="13"/>
  <c r="H154" i="13"/>
  <c r="J153" i="13"/>
  <c r="H153" i="13"/>
  <c r="J152" i="13"/>
  <c r="H152" i="13"/>
  <c r="J151" i="13"/>
  <c r="H151" i="13"/>
  <c r="J150" i="13"/>
  <c r="H150" i="13"/>
  <c r="J149" i="13"/>
  <c r="H149" i="13"/>
  <c r="J148" i="13"/>
  <c r="H148" i="13"/>
  <c r="J147" i="13"/>
  <c r="H147" i="13"/>
  <c r="J146" i="13"/>
  <c r="H146" i="13"/>
  <c r="J145" i="13"/>
  <c r="H145" i="13"/>
  <c r="J144" i="13"/>
  <c r="H144" i="13"/>
  <c r="J143" i="13"/>
  <c r="H143" i="13"/>
  <c r="J142" i="13"/>
  <c r="H142" i="13"/>
  <c r="J141" i="13"/>
  <c r="H141" i="13"/>
  <c r="J140" i="13"/>
  <c r="H140" i="13"/>
  <c r="J139" i="13"/>
  <c r="H139" i="13"/>
  <c r="J138" i="13"/>
  <c r="H138" i="13"/>
  <c r="J137" i="13"/>
  <c r="H137" i="13"/>
  <c r="J136" i="13"/>
  <c r="H136" i="13"/>
  <c r="J135" i="13"/>
  <c r="H135" i="13"/>
  <c r="J134" i="13"/>
  <c r="H134" i="13"/>
  <c r="J133" i="13"/>
  <c r="H133" i="13"/>
  <c r="J132" i="13"/>
  <c r="H132" i="13"/>
  <c r="J131" i="13"/>
  <c r="H131" i="13"/>
  <c r="J130" i="13"/>
  <c r="H130" i="13"/>
  <c r="J129" i="13"/>
  <c r="H129" i="13"/>
  <c r="J128" i="13"/>
  <c r="H128" i="13"/>
  <c r="J127" i="13"/>
  <c r="H127" i="13"/>
  <c r="J126" i="13"/>
  <c r="H126" i="13"/>
  <c r="J125" i="13"/>
  <c r="H125" i="13"/>
  <c r="J124" i="13"/>
  <c r="H124" i="13"/>
  <c r="J123" i="13"/>
  <c r="H123" i="13"/>
  <c r="J122" i="13"/>
  <c r="H122" i="13"/>
  <c r="J121" i="13"/>
  <c r="H121" i="13"/>
  <c r="J120" i="13"/>
  <c r="H120" i="13"/>
  <c r="J119" i="13"/>
  <c r="H119" i="13"/>
  <c r="J118" i="13"/>
  <c r="H118" i="13"/>
  <c r="J117" i="13"/>
  <c r="H117" i="13"/>
  <c r="J116" i="13"/>
  <c r="H116" i="13"/>
  <c r="J115" i="13"/>
  <c r="H115" i="13"/>
  <c r="J114" i="13"/>
  <c r="H114" i="13"/>
  <c r="J113" i="13"/>
  <c r="H113" i="13"/>
  <c r="J112" i="13"/>
  <c r="H112" i="13"/>
  <c r="J111" i="13"/>
  <c r="H111" i="13"/>
  <c r="J110" i="13"/>
  <c r="H110" i="13"/>
  <c r="J109" i="13"/>
  <c r="H109" i="13"/>
  <c r="J108" i="13"/>
  <c r="H108" i="13"/>
  <c r="J107" i="13"/>
  <c r="H107" i="13"/>
  <c r="J106" i="13"/>
  <c r="H106" i="13"/>
  <c r="J105" i="13"/>
  <c r="H105" i="13"/>
  <c r="J104" i="13"/>
  <c r="H104" i="13"/>
  <c r="J103" i="13"/>
  <c r="H103" i="13"/>
  <c r="J102" i="13"/>
  <c r="H102" i="13"/>
  <c r="J101" i="13"/>
  <c r="H101" i="13"/>
  <c r="J100" i="13"/>
  <c r="H100" i="13"/>
  <c r="J99" i="13"/>
  <c r="H99" i="13"/>
  <c r="J98" i="13"/>
  <c r="H98" i="13"/>
  <c r="J97" i="13"/>
  <c r="H97" i="13"/>
  <c r="J96" i="13"/>
  <c r="H96" i="13"/>
  <c r="J95" i="13"/>
  <c r="H95" i="13"/>
  <c r="J94" i="13"/>
  <c r="H94" i="13"/>
  <c r="J93" i="13"/>
  <c r="H93" i="13"/>
  <c r="J92" i="13"/>
  <c r="H92" i="13"/>
  <c r="J91" i="13"/>
  <c r="H91" i="13"/>
  <c r="J90" i="13"/>
  <c r="H90" i="13"/>
  <c r="J89" i="13"/>
  <c r="H89" i="13"/>
  <c r="J88" i="13"/>
  <c r="H88" i="13"/>
  <c r="J87" i="13"/>
  <c r="H87" i="13"/>
  <c r="J86" i="13"/>
  <c r="H86" i="13"/>
  <c r="J85" i="13"/>
  <c r="H85" i="13"/>
  <c r="J84" i="13"/>
  <c r="H84" i="13"/>
  <c r="J83" i="13"/>
  <c r="H83" i="13"/>
  <c r="J82" i="13"/>
  <c r="H82" i="13"/>
  <c r="J81" i="13"/>
  <c r="H81" i="13"/>
  <c r="J80" i="13"/>
  <c r="H80" i="13"/>
  <c r="J79" i="13"/>
  <c r="H79" i="13"/>
  <c r="J78" i="13"/>
  <c r="H78" i="13"/>
  <c r="J77" i="13"/>
  <c r="H77" i="13"/>
  <c r="J76" i="13"/>
  <c r="H76" i="13"/>
  <c r="J75" i="13"/>
  <c r="H75" i="13"/>
  <c r="J74" i="13"/>
  <c r="H74" i="13"/>
  <c r="J73" i="13"/>
  <c r="H73" i="13"/>
  <c r="J72" i="13"/>
  <c r="H72" i="13"/>
  <c r="J71" i="13"/>
  <c r="H71" i="13"/>
  <c r="J70" i="13"/>
  <c r="H70" i="13"/>
  <c r="J69" i="13"/>
  <c r="H69" i="13"/>
  <c r="J68" i="13"/>
  <c r="H68" i="13"/>
  <c r="J67" i="13"/>
  <c r="H67" i="13"/>
  <c r="J66" i="13"/>
  <c r="H66" i="13"/>
  <c r="J65" i="13"/>
  <c r="H65" i="13"/>
  <c r="J64" i="13"/>
  <c r="H64" i="13"/>
  <c r="J63" i="13"/>
  <c r="H63" i="13"/>
  <c r="J62" i="13"/>
  <c r="H62" i="13"/>
  <c r="J61" i="13"/>
  <c r="H61" i="13"/>
  <c r="J60" i="13"/>
  <c r="H60" i="13"/>
  <c r="J59" i="13"/>
  <c r="H59" i="13"/>
  <c r="J58" i="13"/>
  <c r="H58" i="13"/>
  <c r="J57" i="13"/>
  <c r="H57" i="13"/>
  <c r="J56" i="13"/>
  <c r="H56" i="13"/>
  <c r="J55" i="13"/>
  <c r="H55" i="13"/>
  <c r="J54" i="13"/>
  <c r="H54" i="13"/>
  <c r="J53" i="13"/>
  <c r="H53" i="13"/>
  <c r="J52" i="13"/>
  <c r="H52" i="13"/>
  <c r="J51" i="13"/>
  <c r="H51" i="13"/>
  <c r="J50" i="13"/>
  <c r="H50" i="13"/>
  <c r="J49" i="13"/>
  <c r="H49" i="13"/>
  <c r="J48" i="13"/>
  <c r="H48" i="13"/>
  <c r="J47" i="13"/>
  <c r="H47" i="13"/>
  <c r="J46" i="13"/>
  <c r="H46" i="13"/>
  <c r="J45" i="13"/>
  <c r="H45" i="13"/>
  <c r="J44" i="13"/>
  <c r="H44" i="13"/>
  <c r="J43" i="13"/>
  <c r="H43" i="13"/>
  <c r="J42" i="13"/>
  <c r="H42" i="13"/>
  <c r="J41" i="13"/>
  <c r="H41" i="13"/>
  <c r="J40" i="13"/>
  <c r="H40" i="13"/>
  <c r="J39" i="13"/>
  <c r="H39" i="13"/>
  <c r="J38" i="13"/>
  <c r="H38" i="13"/>
  <c r="J37" i="13"/>
  <c r="H37" i="13"/>
  <c r="J36" i="13"/>
  <c r="H36" i="13"/>
  <c r="J35" i="13"/>
  <c r="H35" i="13"/>
  <c r="J34" i="13"/>
  <c r="H34" i="13"/>
  <c r="J33" i="13"/>
  <c r="H33" i="13"/>
  <c r="J32" i="13"/>
  <c r="H32" i="13"/>
  <c r="J31" i="13"/>
  <c r="H31" i="13"/>
  <c r="J30" i="13"/>
  <c r="H30" i="13"/>
  <c r="J29" i="13"/>
  <c r="H29" i="13"/>
  <c r="J28" i="13"/>
  <c r="H28" i="13"/>
  <c r="J27" i="13"/>
  <c r="H27" i="13"/>
  <c r="J26" i="13"/>
  <c r="H26" i="13"/>
  <c r="J25" i="13"/>
  <c r="H25" i="13"/>
  <c r="J24" i="13"/>
  <c r="H24" i="13"/>
  <c r="J23" i="13"/>
  <c r="H23" i="13"/>
  <c r="J22" i="13"/>
  <c r="H22" i="13"/>
  <c r="J21" i="13"/>
  <c r="H21" i="13"/>
  <c r="J20" i="13"/>
  <c r="H20" i="13"/>
  <c r="J19" i="13"/>
  <c r="H19" i="13"/>
  <c r="J18" i="13"/>
  <c r="H18" i="13"/>
  <c r="J17" i="13"/>
  <c r="H17" i="13"/>
  <c r="J16" i="13"/>
  <c r="H16" i="13"/>
  <c r="J15" i="13"/>
  <c r="H15" i="13"/>
  <c r="J14" i="13"/>
  <c r="H14" i="13"/>
  <c r="J13" i="13"/>
  <c r="H13" i="13"/>
  <c r="J12" i="13"/>
  <c r="H12" i="13"/>
  <c r="J11" i="13"/>
  <c r="H11" i="13"/>
  <c r="J10" i="13"/>
  <c r="H10" i="13"/>
  <c r="J9" i="13"/>
  <c r="H9" i="13"/>
  <c r="J8" i="13"/>
  <c r="H8" i="13"/>
  <c r="J7" i="13"/>
  <c r="H7" i="13"/>
  <c r="J6" i="13"/>
  <c r="H6" i="13"/>
  <c r="J5" i="13"/>
  <c r="H5" i="13"/>
  <c r="J4" i="13"/>
  <c r="H4" i="13"/>
  <c r="J3" i="13"/>
  <c r="H3" i="13"/>
  <c r="J2" i="13"/>
  <c r="H2" i="13"/>
  <c r="B18" i="1"/>
  <c r="E43" i="1" l="1"/>
  <c r="H64" i="1" l="1"/>
  <c r="H65" i="1"/>
  <c r="H66" i="1"/>
  <c r="H67" i="1"/>
  <c r="H68" i="1"/>
  <c r="H69" i="1"/>
  <c r="H63" i="1"/>
  <c r="H57" i="1"/>
  <c r="H58" i="1"/>
  <c r="H59" i="1"/>
  <c r="H55" i="1"/>
  <c r="G72" i="1"/>
  <c r="E45" i="1"/>
  <c r="B33" i="1" l="1"/>
  <c r="C33" i="1"/>
  <c r="F33" i="1" l="1"/>
</calcChain>
</file>

<file path=xl/sharedStrings.xml><?xml version="1.0" encoding="utf-8"?>
<sst xmlns="http://schemas.openxmlformats.org/spreadsheetml/2006/main" count="2998" uniqueCount="1018">
  <si>
    <t>Natura 2000 teritorijas izveides priekšlikuma zinātniskais pamatojums</t>
  </si>
  <si>
    <t>1. Vispārēja informācija</t>
  </si>
  <si>
    <t>1.1.</t>
  </si>
  <si>
    <t>Plānotais Natura 2000 teritorijas tips:</t>
  </si>
  <si>
    <t>C tips</t>
  </si>
  <si>
    <t>1.2.</t>
  </si>
  <si>
    <t>Poligona ID kods</t>
  </si>
  <si>
    <t>Teritorijai piešķirtais kods</t>
  </si>
  <si>
    <t>1.3.</t>
  </si>
  <si>
    <t>Teritorijas aizsardzības statuss</t>
  </si>
  <si>
    <t>Teritorija daļēji ietver jau aizsargātu platību (piemēram, mikroliegumu)</t>
  </si>
  <si>
    <t>1.4.</t>
  </si>
  <si>
    <r>
      <t xml:space="preserve">Teritorijas aizsardzības kategorija                                </t>
    </r>
    <r>
      <rPr>
        <i/>
        <sz val="11"/>
        <color theme="1" tint="0.499984740745262"/>
        <rFont val="Calibri"/>
        <family val="2"/>
        <scheme val="minor"/>
      </rPr>
      <t>eošais vai, veidojot jaunu ĪADT, plānotais</t>
    </r>
  </si>
  <si>
    <t>Dabas liegums</t>
  </si>
  <si>
    <t>1.5.</t>
  </si>
  <si>
    <t>Teritorijas nosaukums</t>
  </si>
  <si>
    <t>Sāmaņu pūrs</t>
  </si>
  <si>
    <t>1.6.</t>
  </si>
  <si>
    <t>Priekšlikuma sagatavošanas datums</t>
  </si>
  <si>
    <t>18.10.2022.</t>
  </si>
  <si>
    <t>1.7.</t>
  </si>
  <si>
    <t>Priekšlikuma sagatavotājs (organizācija)</t>
  </si>
  <si>
    <t>Dabas aizsardzības pārvalde</t>
  </si>
  <si>
    <t>1.8.</t>
  </si>
  <si>
    <t>Teritorijas centra koordinātes LKS-92 sistēmā</t>
  </si>
  <si>
    <t>X</t>
  </si>
  <si>
    <t>Y</t>
  </si>
  <si>
    <t>1.9.</t>
  </si>
  <si>
    <t>Teritorijas platība, ha</t>
  </si>
  <si>
    <t>Telpiski nodalītu teritoriju daļu skaits:</t>
  </si>
  <si>
    <t>2. Teritorijā sastopamie Eiropas Savienības nozīmes biotopi, kuru aizsardzībai teritorija tiek veidota, un to novērtējums</t>
  </si>
  <si>
    <t>Kods</t>
  </si>
  <si>
    <t>Biotopa nosaukums</t>
  </si>
  <si>
    <t>Platība, ha</t>
  </si>
  <si>
    <t>Datu kvalitāte</t>
  </si>
  <si>
    <t>Teritorijas novērtējums</t>
  </si>
  <si>
    <t>Biotopa kopējā platība valstī, ha</t>
  </si>
  <si>
    <t>% no valsts</t>
  </si>
  <si>
    <t>Reprezen-tativitāte</t>
  </si>
  <si>
    <t>Relatīvā platība</t>
  </si>
  <si>
    <t>Saglabāšanās pakāpe</t>
  </si>
  <si>
    <t>Vispārējais novērtējums</t>
  </si>
  <si>
    <t>G</t>
  </si>
  <si>
    <t>A</t>
  </si>
  <si>
    <t>C</t>
  </si>
  <si>
    <t>B</t>
  </si>
  <si>
    <t>Lietoto apzīmējumu skaidrojumi: Datu kvalitāte - G = laba, M = vidēja, P = slikta; Teritorijas novērtējums (Reprezentativitāte) - A = izcila, B = laba, C = nozīmīga, D = nenozīmīga; Teritorijas novērtējums (Relatīvā platība) - A = 100 ≥ p &gt; 15 %, B = 15 ≥ p &gt; 2 %, C =  2 ≥ p &gt; 0 %; Teritorijas novērtējums (Saglabāšanās pakāpe) - A = izcila, B = laba, C = viduvēja vai zema; Teritorijas novērtējums (Vispārējais novērtējums-Šis kritērijs atspoguļo vispārējo novērtējumu par to, kāda ir teritorijas nozīme attiecīgā dzīvotņu veida saglabāšanā) - A = izcila vērtība, B = liela vērtība, C = ievērojama vērtība.</t>
  </si>
  <si>
    <t>2.2.</t>
  </si>
  <si>
    <t>Biotopu kopējā platība, ha</t>
  </si>
  <si>
    <t>Biotopu kopējā platība, %</t>
  </si>
  <si>
    <t>3. Teritorijā sastopamās Eiropas Savienības nozīmes sugas, izņemot putnus, kuru aizsardzībai teritorija tiek veidota, un to novērtējums</t>
  </si>
  <si>
    <t>3.1. Teritorijā konstatēto īpaši aizsargājamo sugu, kas nozīmīgas Natura 2000 teritorijas aizsardzības stāvokļa pamatošanai, saraksts un populācijas raksturojums teritorijā</t>
  </si>
  <si>
    <t>Sugu atradņu skaits</t>
  </si>
  <si>
    <t>Suga</t>
  </si>
  <si>
    <t>Teritorijā sastopamā populācija</t>
  </si>
  <si>
    <t>Taks. grupa</t>
  </si>
  <si>
    <t>Zinātniskais nosaukums</t>
  </si>
  <si>
    <t>Latviskais nosaukums</t>
  </si>
  <si>
    <t>Tips</t>
  </si>
  <si>
    <t>Lielums</t>
  </si>
  <si>
    <t>Vienība</t>
  </si>
  <si>
    <t>Sastopamības kategorija</t>
  </si>
  <si>
    <t>Min</t>
  </si>
  <si>
    <t>Max</t>
  </si>
  <si>
    <t>Sugas no 1992. gada 21. maija Padomes Direktīvas 92/43/EEK par dabisko dzīvotņu, savvaļas faunas un flora (Biotopu direktīva) II pielikuma</t>
  </si>
  <si>
    <t>Citas nozīmīgas sugas</t>
  </si>
  <si>
    <t>P</t>
  </si>
  <si>
    <t xml:space="preserve">Anastrophyllum hellerianum </t>
  </si>
  <si>
    <t xml:space="preserve">Hellera ķīļlape </t>
  </si>
  <si>
    <t>p</t>
  </si>
  <si>
    <t>—</t>
  </si>
  <si>
    <t>localities</t>
  </si>
  <si>
    <t>R</t>
  </si>
  <si>
    <r>
      <t>Odontoschisma denudatum</t>
    </r>
    <r>
      <rPr>
        <sz val="11"/>
        <color theme="1"/>
        <rFont val="Calibri"/>
        <family val="2"/>
        <scheme val="minor"/>
      </rPr>
      <t xml:space="preserve"> </t>
    </r>
  </si>
  <si>
    <t xml:space="preserve">Kailā apaļlape </t>
  </si>
  <si>
    <t>Lietoto apzīmējumu skaidrojumi: Taks. grupa - A = abinieki, F = zivis,  I = bezmugurkaulnieki, M = zīdītāji, P = augi, R = rāpuļi, Fu = sēnes, L = ķērpji; Tips - p = uzturas pastāvīgi, r = vairojas, c = pulcējas, w = ziemo; Vienība - i = atsevišķi īpatņi, p = pāri, adults = pieaugušie, area = populācija m2, bfemales = mātīšu skaits, kuras vairojas, cmales = vokalizējošu tēviņu skaits, colonies = kolonijas, fstems = ziedošo augu skaits, grids10x10 = 10x10 km laukuma skaits, grids1x1 = 1x1 km laukuma skaits, grids5x5 = 5x5 km laukuma skaits, length = apdzīvotā biotopa garums km, localities = atradnes, logs = apdzīvoto stumbru skaits, males = tēviņu skaits, shoots = dzinumu skaits, stones = apdzīvoto akmeņu skaits, subadults = jauno indivīdu skaits, trees = apdzīvoto koku skaits, tufts = ceru skaits; Sastopamības kategorija - C = izplatīta suga, R = reta suga, V = ļoti reta suga, P = pārstāvēta suga; Datu kvalitāte - G = laba, M = vidēja, P = slikta, DD = nepilnīgi dati;</t>
  </si>
  <si>
    <t>3.2.</t>
  </si>
  <si>
    <t>Prioritāras sugām/sugu grupu aizsardzības nodrošināšanai nepieciešamas teritorijas</t>
  </si>
  <si>
    <t>Lapkoku praulgrauzis Osmoderma eremita (barnabita)</t>
  </si>
  <si>
    <t>Pūces/dzeņi</t>
  </si>
  <si>
    <t>3.3.</t>
  </si>
  <si>
    <t>Sugas, kuru aizsardzībai teritorijā veidots mikroliegums</t>
  </si>
  <si>
    <t>Taksonomiskā grupa</t>
  </si>
  <si>
    <t>Sugas nosaukums latviski</t>
  </si>
  <si>
    <t>Sugas zinātniskais nosaukums</t>
  </si>
  <si>
    <t>Mikrolieguma kods</t>
  </si>
  <si>
    <t>Mikrolieguma buferzonas platība, ha</t>
  </si>
  <si>
    <t>putni</t>
  </si>
  <si>
    <t>Mednis</t>
  </si>
  <si>
    <t>Melnais stārķis</t>
  </si>
  <si>
    <t>Ciconia nigra</t>
  </si>
  <si>
    <t>Skuju koku meža biotops</t>
  </si>
  <si>
    <t>9010*_3 Veci vai dabiski boreāli meži</t>
  </si>
  <si>
    <t>Visas Kollemas ir zem sugas nosaukuma "Kollemas", visas Skleroforas ir zem sugas nosaukuma "Skleroforas", Baktrospora sp.</t>
  </si>
  <si>
    <t>3.4. Īpaši aizsargājamās sugas/-u, kas būtiskas Naturas 2000 teritorijas izveidē, populācijas/-u raksturojums</t>
  </si>
  <si>
    <t>* īpaši aizsargājamās sugas populācijas lielums un blīvums attiecīgajā teritorijā attiecībā pret šīs sugas populāciju lielumu un blīvumu Latvijā kopumā;
* īpaši aizsargājamai sugai nozīmīgas dzīvotnes un tās iezīmju aizsardzības pakāpe un atjaunošanas iespējas;
* attiecīgajā teritorijā esošās īpaši aizsargājamās sugas populācijas izolācijas pakāpe attiecībā pret citām tās pašas sugas populācijām un šīs sugas dabisko izplatību kopumā;
* attiecīgās teritorijas starptautiskā nozīme īpaši aizsargājamās sugas un tās dzīvotņu aizsardzībā un saglabāšanā;
* dzīvnieku sugai ar plašu dabiskās izplatības areālu teritoriju nosaka atbilstoši sugas dabiskās izplatības robežām, kuru ietvaros biotiskajiem un abiotiskajiem faktoriem ir būtiska nozīme sugas pastāvēšanas un vairošanās procesā;
* ūdenī mītošai sugai ar plašu izplatības areālu teritoriju nosaka tikai tad, ja iespējams precīzi noteikt robežas, kuru ietvaros izpaužas biotiskie un abiotiskie faktori, kuriem ir būtiska nozīme sugas pastāvēšanas un vairošanās procesā.</t>
  </si>
  <si>
    <t>4. Teritorijas apraksts</t>
  </si>
  <si>
    <t>4.1.</t>
  </si>
  <si>
    <t>Īpašumu formas teritorijā</t>
  </si>
  <si>
    <t>Platība</t>
  </si>
  <si>
    <t>ha</t>
  </si>
  <si>
    <t>% no teritorijas</t>
  </si>
  <si>
    <t>Valsts zeme</t>
  </si>
  <si>
    <t>AS "Latvijas valsts meži" zemes</t>
  </si>
  <si>
    <t>Pašvaldības zeme</t>
  </si>
  <si>
    <t>Fizisku un juridisku personu zeme</t>
  </si>
  <si>
    <t>Cits</t>
  </si>
  <si>
    <t>4.2.</t>
  </si>
  <si>
    <t>Kompensāciju aprēķins par privātām zemēm</t>
  </si>
  <si>
    <t>4.3.</t>
  </si>
  <si>
    <t>Teritorijas zemes izmantošanas veids</t>
  </si>
  <si>
    <t>Meži (ieskaitot krūmājus)</t>
  </si>
  <si>
    <t>Smiltāji</t>
  </si>
  <si>
    <t>Zālāji</t>
  </si>
  <si>
    <t>Ūdeņi</t>
  </si>
  <si>
    <t>Purvi</t>
  </si>
  <si>
    <t>Apbūve un tehniskā infrastruktūra</t>
  </si>
  <si>
    <t>Daļēji pārveidotas teritorijas</t>
  </si>
  <si>
    <t>4.4.</t>
  </si>
  <si>
    <t>ĪADT, mikroliegumi un aizsargjoslas, kas atrodas teritorijā</t>
  </si>
  <si>
    <t>Teritorijas veids</t>
  </si>
  <si>
    <t>Platība % no teritorijas</t>
  </si>
  <si>
    <t>Mikroliegums</t>
  </si>
  <si>
    <t>4.5. Cita svarīga informācija</t>
  </si>
  <si>
    <r>
      <t xml:space="preserve">Teritorijā atrodas pūcēm, dzeņiem un citām īpaši aizsargājamām putnu sugām piemērotas dzīvotnes, tajā skaitā dibināti mikroliegumi medņa </t>
    </r>
    <r>
      <rPr>
        <i/>
        <sz val="11"/>
        <color theme="1"/>
        <rFont val="Calibri"/>
        <family val="2"/>
        <scheme val="minor"/>
      </rPr>
      <t>Tetrao urogallus</t>
    </r>
    <r>
      <rPr>
        <sz val="11"/>
        <color theme="1"/>
        <rFont val="Calibri"/>
        <family val="2"/>
        <charset val="186"/>
        <scheme val="minor"/>
      </rPr>
      <t xml:space="preserve"> un melnā stārķa </t>
    </r>
    <r>
      <rPr>
        <i/>
        <sz val="11"/>
        <color theme="1"/>
        <rFont val="Calibri"/>
        <family val="2"/>
        <scheme val="minor"/>
      </rPr>
      <t xml:space="preserve">Ciconia nigra </t>
    </r>
    <r>
      <rPr>
        <sz val="11"/>
        <color theme="1"/>
        <rFont val="Calibri"/>
        <family val="2"/>
        <charset val="186"/>
        <scheme val="minor"/>
      </rPr>
      <t xml:space="preserve">aizsardzībai, kā arī skuju koku meža biotopa aizsardzībai. Projekta "Dabas skaitīšana" ietvaros teritorijā konstatētas  retu un īpaši aizsargājamas sūnu sugu atradnes -  Hellera ķīļlape </t>
    </r>
    <r>
      <rPr>
        <i/>
        <sz val="11"/>
        <color theme="1"/>
        <rFont val="Calibri"/>
        <family val="2"/>
        <scheme val="minor"/>
      </rPr>
      <t>Anastrophyllum hellerianum</t>
    </r>
    <r>
      <rPr>
        <sz val="11"/>
        <color theme="1"/>
        <rFont val="Calibri"/>
        <family val="2"/>
        <charset val="186"/>
        <scheme val="minor"/>
      </rPr>
      <t xml:space="preserve"> un kailā apaļlape </t>
    </r>
    <r>
      <rPr>
        <i/>
        <sz val="11"/>
        <color theme="1"/>
        <rFont val="Calibri"/>
        <family val="2"/>
        <scheme val="minor"/>
      </rPr>
      <t>Odontoschisma denudatum</t>
    </r>
    <r>
      <rPr>
        <sz val="11"/>
        <color theme="1"/>
        <rFont val="Calibri"/>
        <family val="2"/>
        <charset val="186"/>
        <scheme val="minor"/>
      </rPr>
      <t xml:space="preserve">,  kuras iekļautas Ministru kabineta noteikumos Nr. 940 un to aizsardzībai var veidot mikroliegumu. </t>
    </r>
  </si>
  <si>
    <t>4.6. Atsauces</t>
  </si>
  <si>
    <t xml:space="preserve">Pamatdati: https://ozols.gov.lv/ozols/; Sugas aizsardzības plāns "Dzeņi": https://www.daba.gov.lv/lv/media/10646/download; Sugas aizsardzības plāns "Pūces": https://www.daba.gov.lv/lv/media/5890/download; mikroliegumu sugas: https://likumi.lv/ta/id/253746-noteikumi-par-mikroliegumu-izveidosanas-un-apsaimniekosanas-kartibu-to-aizsardzibu-ka-ari-mikroliegumu-un-to-buferzonu-noteiksanu; Eiropas Savienības aizsargājamie biotopi Latvijā: https://www.varam.gov.lv/lv/publikacijas-dabas-aizsardzibas-joma/es_biotopi_latvija_rokasgramata_lv_2_izdevums.pdf; Ī Īpaši aizsargājamās un reti sastopamās sūnu sugas Latvijā: https://www.vraa.gov.lv/sites/vraa/files/doc/lvaf_sunas1.pdf.       </t>
  </si>
  <si>
    <t>4.6. Teritorijas izveidošanas mērķis</t>
  </si>
  <si>
    <t>Nodrošināt Eiropas nozīmes aizsargājamo biotopu: neskarti augstie purvi (7110*), degradēti augstie purvi, kuros iespējama vai noris dabiskā atjaunošanās (7120), veci vai dabiski boreāli meži (9010*), lakstaugiem bagāti egļu meži (9050), purvaini meži (91D0*), aluviāli meži (aluviāli krastmalu un lapieņu meži) (91E0*), saglabāšanu un aizsardzību.</t>
  </si>
  <si>
    <t>ES nozīmes biotopi, Biotopu direktīvas pielikumos iekļautas sugas, īpaši aizsargājamas sugas ar augstu LV populācijas nozīmību sugas starptautiskai aizsardzībai un saglabāšanai u.c.</t>
  </si>
  <si>
    <t>5. Teritorijas karte</t>
  </si>
  <si>
    <t>Poligona ID</t>
  </si>
  <si>
    <t>Piekļaujas esošai N2000</t>
  </si>
  <si>
    <t>Mikroliegumi, ha</t>
  </si>
  <si>
    <t>ML buferzonas, ha</t>
  </si>
  <si>
    <t>Pūču/ dzeņu prioritārās vietas, ha</t>
  </si>
  <si>
    <t>LVM zemes, ha</t>
  </si>
  <si>
    <t>LVM zemes, %</t>
  </si>
  <si>
    <t>Biotopi, ha</t>
  </si>
  <si>
    <t>Biotopi, %</t>
  </si>
  <si>
    <t>Poligona pārklāšanās ar praulgrauža kodolteritorijām, ha</t>
  </si>
  <si>
    <t>Jā</t>
  </si>
  <si>
    <t>Nē</t>
  </si>
  <si>
    <t>Biotopi potenciālajās Natura 2000</t>
  </si>
  <si>
    <t>Biotops</t>
  </si>
  <si>
    <t>Biotopa platība, ha</t>
  </si>
  <si>
    <t>Biotopa īpatsvars, %</t>
  </si>
  <si>
    <t>6120*</t>
  </si>
  <si>
    <t>9010*</t>
  </si>
  <si>
    <t>9020*</t>
  </si>
  <si>
    <t>9080*</t>
  </si>
  <si>
    <t>91D0*</t>
  </si>
  <si>
    <t>91E0*</t>
  </si>
  <si>
    <t>6270*</t>
  </si>
  <si>
    <t>7110*</t>
  </si>
  <si>
    <t>91T0</t>
  </si>
  <si>
    <t>6230*</t>
  </si>
  <si>
    <t>6530*</t>
  </si>
  <si>
    <t>9180*</t>
  </si>
  <si>
    <t>91F0</t>
  </si>
  <si>
    <t>2130*</t>
  </si>
  <si>
    <t>7210*</t>
  </si>
  <si>
    <t>7220*</t>
  </si>
  <si>
    <t>CODE_EC</t>
  </si>
  <si>
    <t>Ha</t>
  </si>
  <si>
    <t>1150*</t>
  </si>
  <si>
    <t>1630*</t>
  </si>
  <si>
    <t>2140*</t>
  </si>
  <si>
    <t>3190*</t>
  </si>
  <si>
    <t>6110*</t>
  </si>
  <si>
    <t>Nosaukums latviski</t>
  </si>
  <si>
    <t>Latīniski</t>
  </si>
  <si>
    <t>abinieki</t>
  </si>
  <si>
    <t>bezmugurkaulnieki</t>
  </si>
  <si>
    <t>ķērpji</t>
  </si>
  <si>
    <t>aļģes</t>
  </si>
  <si>
    <t>rāpuļi</t>
  </si>
  <si>
    <t>sēnes</t>
  </si>
  <si>
    <t>sūnas</t>
  </si>
  <si>
    <t>ziedaugi un paparžaugi</t>
  </si>
  <si>
    <t>zivis</t>
  </si>
  <si>
    <t>zīdītāji</t>
  </si>
  <si>
    <t>Sarkanvēdera ugunskrupis</t>
  </si>
  <si>
    <t>Bombina bombina</t>
  </si>
  <si>
    <t>Dobumu māņskorpions</t>
  </si>
  <si>
    <t>Dobumainā akrokodija</t>
  </si>
  <si>
    <t>Caurspīdīgā nitella</t>
  </si>
  <si>
    <t>Vistu vanags</t>
  </si>
  <si>
    <t>Gludenā čūska</t>
  </si>
  <si>
    <t>Sarainā rūsassēne</t>
  </si>
  <si>
    <t>Hellera ķīļlape</t>
  </si>
  <si>
    <t>Dzeltenā kurpīte</t>
  </si>
  <si>
    <t>Sīga</t>
  </si>
  <si>
    <t>Meža susuris</t>
  </si>
  <si>
    <t>Smilšu krupis</t>
  </si>
  <si>
    <t>Bufo calamita</t>
  </si>
  <si>
    <t>Garlūpas racējlapsene</t>
  </si>
  <si>
    <t>Atvasainā alektorija</t>
  </si>
  <si>
    <t>Bikšainais apogs</t>
  </si>
  <si>
    <t>Purva bruņurupucis</t>
  </si>
  <si>
    <t>Kāpu tintene</t>
  </si>
  <si>
    <t>Nokarenā stardzīslene</t>
  </si>
  <si>
    <t>Ženēvas cekuliņš</t>
  </si>
  <si>
    <t>Upes nēģis</t>
  </si>
  <si>
    <t>Lielais susuris</t>
  </si>
  <si>
    <t>Lielais tritons</t>
  </si>
  <si>
    <t>Triturus cristatus</t>
  </si>
  <si>
    <t>Lielacu kamene</t>
  </si>
  <si>
    <t>Artonijveida artonija</t>
  </si>
  <si>
    <t>Klinšu ērglis</t>
  </si>
  <si>
    <t>Rožainā piepe</t>
  </si>
  <si>
    <t>Sašaurinātā bārdlape</t>
  </si>
  <si>
    <t>Piramidālais cekuliņš</t>
  </si>
  <si>
    <t>Lasis</t>
  </si>
  <si>
    <t>Lidvāvere</t>
  </si>
  <si>
    <t>Anthrenochernes stellae</t>
  </si>
  <si>
    <t>Šneidera mizmīlis</t>
  </si>
  <si>
    <t>Sīkpunktainā artonija</t>
  </si>
  <si>
    <t>Vidējais ērglis</t>
  </si>
  <si>
    <t>Lakas plakanpiepe</t>
  </si>
  <si>
    <t>Trejdaivu bacānija</t>
  </si>
  <si>
    <t>Zālainā cirvene</t>
  </si>
  <si>
    <t>Taimiņš</t>
  </si>
  <si>
    <t>Bembix rostrata</t>
  </si>
  <si>
    <t>Lielais Ozolu koksngrauzis</t>
  </si>
  <si>
    <t>Bālā bacīdija</t>
  </si>
  <si>
    <t>Mazais ērglis</t>
  </si>
  <si>
    <t>Košā zeltpore</t>
  </si>
  <si>
    <t>Zaļā buksbaumija</t>
  </si>
  <si>
    <t>Šaurlapu cirvene</t>
  </si>
  <si>
    <t>Alata</t>
  </si>
  <si>
    <t>Bombus confusus</t>
  </si>
  <si>
    <t>Bērzu briežvabole</t>
  </si>
  <si>
    <t>Baktrospora sp.</t>
  </si>
  <si>
    <t>Lielais dumpis</t>
  </si>
  <si>
    <t>Hadriāna zemestauki</t>
  </si>
  <si>
    <t>Apaļlapu dumbrene</t>
  </si>
  <si>
    <t>Laksis</t>
  </si>
  <si>
    <t>Boros schneideri</t>
  </si>
  <si>
    <t>Asribu vārpstiņgliemezis</t>
  </si>
  <si>
    <t>Lodveida biatora</t>
  </si>
  <si>
    <t>Ūpis</t>
  </si>
  <si>
    <t>Melnsvītras cietpiepe</t>
  </si>
  <si>
    <t>Donavas krāčsūna</t>
  </si>
  <si>
    <t>Purva mātsakne</t>
  </si>
  <si>
    <t>Cerambyx cerdo</t>
  </si>
  <si>
    <t>Parastā strautspāre</t>
  </si>
  <si>
    <t>Null kollema</t>
  </si>
  <si>
    <t>Baltvaigu zīriņš</t>
  </si>
  <si>
    <t>Vēdekļa sārtaine</t>
  </si>
  <si>
    <t>Tamariska frulānija</t>
  </si>
  <si>
    <t>Spožais suņburkšķis</t>
  </si>
  <si>
    <t>Ceruchus chrysomelinus</t>
  </si>
  <si>
    <t>Sarkanais plakanis</t>
  </si>
  <si>
    <t>Divkrāsainā briorija</t>
  </si>
  <si>
    <t>Baltspārnu zīriņš</t>
  </si>
  <si>
    <t>Melnā zvīņbeka</t>
  </si>
  <si>
    <t>Smaržīgā zemessomenīte</t>
  </si>
  <si>
    <t>Zāļlapu smiltenīte</t>
  </si>
  <si>
    <t>Clausilia cruciata</t>
  </si>
  <si>
    <t>Platā airvabole</t>
  </si>
  <si>
    <t>Apsarmotā kalīcija</t>
  </si>
  <si>
    <t>Melnais zīriņš</t>
  </si>
  <si>
    <t>Milzu skropstvaigzne</t>
  </si>
  <si>
    <t>Lapzemes āķīte</t>
  </si>
  <si>
    <t>Jūrmalas miķelīte</t>
  </si>
  <si>
    <t>Cordulegaster annulata</t>
  </si>
  <si>
    <t>Lielais torņgliemezis</t>
  </si>
  <si>
    <t>Ozolu kalīcija</t>
  </si>
  <si>
    <t>Parazītiskā samtbeka</t>
  </si>
  <si>
    <t>Spīdīgā āķīte</t>
  </si>
  <si>
    <t>Nokarenais tragantzirnis</t>
  </si>
  <si>
    <t>Cucujus cinnaberinus</t>
  </si>
  <si>
    <t>Lielais dižkoksngrauzis</t>
  </si>
  <si>
    <t>Olīvzaļā cetrēlija</t>
  </si>
  <si>
    <t>Čūskērglis</t>
  </si>
  <si>
    <t>Plaisājošā rūtaine</t>
  </si>
  <si>
    <t>Ēnāja stāvaine</t>
  </si>
  <si>
    <t>Vārpu ēnpaparde</t>
  </si>
  <si>
    <t>Dytiscus latissimus</t>
  </si>
  <si>
    <t>Skabiosu pļavraibenis</t>
  </si>
  <si>
    <t>Zaļganā henotēka</t>
  </si>
  <si>
    <t>Meža balodis</t>
  </si>
  <si>
    <t>Gludkausiņa jungermannija</t>
  </si>
  <si>
    <t>Zarainā ķekarpaparde</t>
  </si>
  <si>
    <t>Ena montana</t>
  </si>
  <si>
    <t>Spīdīgais praulgrauzis</t>
  </si>
  <si>
    <t>Brūngalvainā henotēka</t>
  </si>
  <si>
    <t>Zaļā vārna</t>
  </si>
  <si>
    <t>Doblapu leženeja</t>
  </si>
  <si>
    <t>Plūksnu ķekarpaparde</t>
  </si>
  <si>
    <t>Ergates faber</t>
  </si>
  <si>
    <t>Blāvais praulgrauzis</t>
  </si>
  <si>
    <t>Lapveida kladonija</t>
  </si>
  <si>
    <t>Ziemeļu gulbis</t>
  </si>
  <si>
    <t>Astīšu smaillape</t>
  </si>
  <si>
    <t>Vienkāršā ķekarpaparde</t>
  </si>
  <si>
    <t>Euphydryas aurinia</t>
  </si>
  <si>
    <t>Divjoslu airvabole</t>
  </si>
  <si>
    <t>Paresninātā kladonija</t>
  </si>
  <si>
    <t>Lielais piekūns</t>
  </si>
  <si>
    <t>Trīsrindu mēzija</t>
  </si>
  <si>
    <t>Virdžīnijas ķekarpaparde</t>
  </si>
  <si>
    <t>Gnorimus nobilis</t>
  </si>
  <si>
    <t>Lēcveida vīngliemezis</t>
  </si>
  <si>
    <t>Parazītiskā kladonija</t>
  </si>
  <si>
    <t>Apodziņš</t>
  </si>
  <si>
    <t>Īrijas merkija</t>
  </si>
  <si>
    <t>Benekena zaķauza</t>
  </si>
  <si>
    <t>Gnorimus variabilis</t>
  </si>
  <si>
    <t>Medicīnas dēle</t>
  </si>
  <si>
    <t>Kollemas</t>
  </si>
  <si>
    <t>Jūras ērglis</t>
  </si>
  <si>
    <t>Viļņainā nekera</t>
  </si>
  <si>
    <t>Izlocītā ķērsa</t>
  </si>
  <si>
    <t>Graphoderus bilineatus</t>
  </si>
  <si>
    <t>Ošu pļavraibenis</t>
  </si>
  <si>
    <t>Izplestā evernija</t>
  </si>
  <si>
    <t>Mazais ķīris</t>
  </si>
  <si>
    <t>Kailā apaļlape</t>
  </si>
  <si>
    <t>Pūkainā ķērsa</t>
  </si>
  <si>
    <t>Helicigona lapicida</t>
  </si>
  <si>
    <t>Liellūpas vīngliemezis</t>
  </si>
  <si>
    <t>Gobu gialekta</t>
  </si>
  <si>
    <t>Lielais ķīris</t>
  </si>
  <si>
    <t>Spurainā dzīparene</t>
  </si>
  <si>
    <t>Ūdeņu grīslis</t>
  </si>
  <si>
    <t>Hirudo medicinalis</t>
  </si>
  <si>
    <t>Dižā briežvabole</t>
  </si>
  <si>
    <t>Lentveida hipogimnija</t>
  </si>
  <si>
    <t>Melnā klija</t>
  </si>
  <si>
    <t>Nemanāmā šķībvācelīte</t>
  </si>
  <si>
    <t>Akotainais grīslis</t>
  </si>
  <si>
    <t>Hypodryas maturna</t>
  </si>
  <si>
    <t>Skrajribu vārpstiņgliemezis</t>
  </si>
  <si>
    <t>Zilganā leptogija</t>
  </si>
  <si>
    <t>Sarkanā klija</t>
  </si>
  <si>
    <t>Peldošā ričijvācelīte</t>
  </si>
  <si>
    <t>Vizuļu grīslis</t>
  </si>
  <si>
    <t>Isognomostoma isognomostoma</t>
  </si>
  <si>
    <t>Ziemeļu upespērlene</t>
  </si>
  <si>
    <t>Piesātinātā leptogija</t>
  </si>
  <si>
    <t>Zivjērglis</t>
  </si>
  <si>
    <t>Birztalu lāpstīte</t>
  </si>
  <si>
    <t>Divsēklu grīslis</t>
  </si>
  <si>
    <t>Lucanus cervus</t>
  </si>
  <si>
    <t>Sīkspāre</t>
  </si>
  <si>
    <t>Dobumainais plaušķērpis</t>
  </si>
  <si>
    <t>Baltmugurdzenis</t>
  </si>
  <si>
    <t>Tūbainā bārkstlape</t>
  </si>
  <si>
    <t>Kūdrāja grīslis</t>
  </si>
  <si>
    <t>Macrogastra latestriata</t>
  </si>
  <si>
    <t>Priežu sveķotājkoksngrauzis</t>
  </si>
  <si>
    <t>Caurumainā menegacija</t>
  </si>
  <si>
    <t>Vidējais dzenis</t>
  </si>
  <si>
    <t>Baumgartnera pārzobe</t>
  </si>
  <si>
    <t>Ligeras grīslis</t>
  </si>
  <si>
    <t>Margaritifera margaritifera</t>
  </si>
  <si>
    <t>Lapkoku praulgrauzis</t>
  </si>
  <si>
    <t>Asinssārtais mikoblasts</t>
  </si>
  <si>
    <t>Trīspirkstu dzenis</t>
  </si>
  <si>
    <t>Košzaļā pārzobe</t>
  </si>
  <si>
    <t>Makenzija grīslis</t>
  </si>
  <si>
    <t>Nehalennia speciosa</t>
  </si>
  <si>
    <t>Mannerheima īsspārnis</t>
  </si>
  <si>
    <t>Gludā nefroma</t>
  </si>
  <si>
    <t>Zaļā dzilna</t>
  </si>
  <si>
    <t>Pleznveida grīslis</t>
  </si>
  <si>
    <t>Nothorina punctata</t>
  </si>
  <si>
    <t>Dzeltenkrūšu ēnvabole</t>
  </si>
  <si>
    <t>Vienādā nefroma</t>
  </si>
  <si>
    <t>Mazais zīriņš</t>
  </si>
  <si>
    <t>Palu grīslis</t>
  </si>
  <si>
    <t>Osmoderma eremita</t>
  </si>
  <si>
    <t>Īsspārnu sisenis</t>
  </si>
  <si>
    <t>Izlocītā opegrafa</t>
  </si>
  <si>
    <t>Upes zīriņš</t>
  </si>
  <si>
    <t>Matainais grīslis</t>
  </si>
  <si>
    <t>Oxyporus mannerheimii</t>
  </si>
  <si>
    <t>Skujkoku dižkoksngrauzis</t>
  </si>
  <si>
    <t>Koraļveida parmeliella</t>
  </si>
  <si>
    <t>Jūras zīriņš</t>
  </si>
  <si>
    <t>Reihenbaha grīslis</t>
  </si>
  <si>
    <t>Phryganophilus ruficollis</t>
  </si>
  <si>
    <t>Biezā perlamutrene</t>
  </si>
  <si>
    <t>Liepu parmelīna</t>
  </si>
  <si>
    <t>Pēdveida grīslis</t>
  </si>
  <si>
    <t>Podisma pedestris</t>
  </si>
  <si>
    <t>Slaidais pumpurgliemezis</t>
  </si>
  <si>
    <t>Caurumainā pertuzārija</t>
  </si>
  <si>
    <t>Knābja grīslis</t>
  </si>
  <si>
    <t>Tragosoma depsarium</t>
  </si>
  <si>
    <t>Spožais pumpurgliemezis</t>
  </si>
  <si>
    <t>Knupjveida piknotēlija</t>
  </si>
  <si>
    <t>Skandināvijas grīslis</t>
  </si>
  <si>
    <t>Unio crassus</t>
  </si>
  <si>
    <t>Četrzobu pumpurgliemezis</t>
  </si>
  <si>
    <t>Trauslā ramalīna</t>
  </si>
  <si>
    <t>Sarkanā cefalantēra</t>
  </si>
  <si>
    <t>Vertigo angustior</t>
  </si>
  <si>
    <t>Resnais pumpurgliemezis</t>
  </si>
  <si>
    <t>Skleroforas</t>
  </si>
  <si>
    <t>Zviedrijas pundurgrimonis</t>
  </si>
  <si>
    <t>Vertigo genesii</t>
  </si>
  <si>
    <t>Zvīņainā telotrēma</t>
  </si>
  <si>
    <t>Platlapu cinna</t>
  </si>
  <si>
    <t>Vertigo geyeri</t>
  </si>
  <si>
    <t>Daudzlapu umbilikārija</t>
  </si>
  <si>
    <t>Lielā raganzālīte</t>
  </si>
  <si>
    <t>Vertigo moulinsiana</t>
  </si>
  <si>
    <t>Mužo ksantoparmēlija</t>
  </si>
  <si>
    <t>Mānīgā knīdija</t>
  </si>
  <si>
    <t>Acrocordia cavata</t>
  </si>
  <si>
    <t>Zaļā dobziede</t>
  </si>
  <si>
    <t>Alectoria sarmentosa</t>
  </si>
  <si>
    <t>Trejdaivu koraļsakne</t>
  </si>
  <si>
    <t>Arthonia arthonioides</t>
  </si>
  <si>
    <t>Dobais cīrulītis</t>
  </si>
  <si>
    <t>Arthonia byssacea</t>
  </si>
  <si>
    <t>Vidējais cīrulītis</t>
  </si>
  <si>
    <t>Bacidia rosella</t>
  </si>
  <si>
    <t>Melnā klintene</t>
  </si>
  <si>
    <t>Bactrospora sp.</t>
  </si>
  <si>
    <t>Skandināvijas klintene</t>
  </si>
  <si>
    <t>Biatora sphaeroides</t>
  </si>
  <si>
    <t>Mīkstā cietpiene</t>
  </si>
  <si>
    <t>Bryoria bicolor</t>
  </si>
  <si>
    <t>Krūmu cietpiene</t>
  </si>
  <si>
    <t>Calicium adspersum</t>
  </si>
  <si>
    <t>Brūnais dižmeldrs</t>
  </si>
  <si>
    <t>Calicium quercinum</t>
  </si>
  <si>
    <t>Dzeltenā dzegužkurpīte</t>
  </si>
  <si>
    <t>Cetrelia olivetorum</t>
  </si>
  <si>
    <t>Asinssarkanā dzegužpirkstīte</t>
  </si>
  <si>
    <t>Chaenotheca chlorella</t>
  </si>
  <si>
    <t>Iedzeltenā dzegužpirkstīte</t>
  </si>
  <si>
    <t>Chaenotheca phaeocephala</t>
  </si>
  <si>
    <t>Rusova dzegužpirkstīte</t>
  </si>
  <si>
    <t>Cladonia foliacea</t>
  </si>
  <si>
    <t>Augstais gaiļpiesis</t>
  </si>
  <si>
    <t>Cladonia incrassata</t>
  </si>
  <si>
    <t>Sīpoliņu zobainīte</t>
  </si>
  <si>
    <t>Cladonia parasitica</t>
  </si>
  <si>
    <t>Fišera neļķe</t>
  </si>
  <si>
    <t xml:space="preserve">Kollemas </t>
  </si>
  <si>
    <t>Collema spp.</t>
  </si>
  <si>
    <t>Krāšņā neļķe</t>
  </si>
  <si>
    <t>Evernia divaricata</t>
  </si>
  <si>
    <t>Parastais plakanstaipeknis</t>
  </si>
  <si>
    <t>Gyalecta ulmi</t>
  </si>
  <si>
    <t>Trejvārpu plakanstaipeknis</t>
  </si>
  <si>
    <t>Hypogymnia vittata</t>
  </si>
  <si>
    <t>Ruiša pūķgalve</t>
  </si>
  <si>
    <t>Leptogium cyanescens</t>
  </si>
  <si>
    <t>Vidējā rasene</t>
  </si>
  <si>
    <t>Leptogium saturninum</t>
  </si>
  <si>
    <t>Sīkais pameldrs</t>
  </si>
  <si>
    <t>Lobaria scrobiculata</t>
  </si>
  <si>
    <t>Tumšzaļā kazroze</t>
  </si>
  <si>
    <t>Menegazzia terebrata</t>
  </si>
  <si>
    <t>Bezlapainā epipogija</t>
  </si>
  <si>
    <t>Mycoblastus sanguinarius</t>
  </si>
  <si>
    <t>Meldru kosa</t>
  </si>
  <si>
    <t>Nephroma laevigatum</t>
  </si>
  <si>
    <t>Lielā kosa</t>
  </si>
  <si>
    <t>Nephroma parile</t>
  </si>
  <si>
    <t>Grīņa sārtene</t>
  </si>
  <si>
    <t>Opegrapha vermicellifera</t>
  </si>
  <si>
    <t>Purva dievkrēsliņš</t>
  </si>
  <si>
    <t>Parmeliella triptophylla</t>
  </si>
  <si>
    <t>Meža auzene</t>
  </si>
  <si>
    <t>Parmelina tiliacea</t>
  </si>
  <si>
    <t>Iesārtā zeltstarīte</t>
  </si>
  <si>
    <t>Pertusaria pertusa</t>
  </si>
  <si>
    <t>Šultesa madara</t>
  </si>
  <si>
    <t>Pycnothelia papillaria</t>
  </si>
  <si>
    <t>Trejziedu madara</t>
  </si>
  <si>
    <t>Ramalina thrausta</t>
  </si>
  <si>
    <t>Krustlapu drudzene</t>
  </si>
  <si>
    <t>Sclerophora spp.</t>
  </si>
  <si>
    <t>Tumšzilā drudzene</t>
  </si>
  <si>
    <t>Thelotrema lepadinum</t>
  </si>
  <si>
    <t>Rūgtā drudzenīte</t>
  </si>
  <si>
    <t>Umbilicaria polyphylla</t>
  </si>
  <si>
    <t>Sarmatainā bitene</t>
  </si>
  <si>
    <t>Xanthoparmelia mougeotii</t>
  </si>
  <si>
    <t>Jumstiņu gladiola</t>
  </si>
  <si>
    <t>Nitella translucens</t>
  </si>
  <si>
    <t>Lietuvas ūdenszāle</t>
  </si>
  <si>
    <t>Accipiter gentilis</t>
  </si>
  <si>
    <t>Svītrainā ūdenszāle</t>
  </si>
  <si>
    <t>Aegolius funereus</t>
  </si>
  <si>
    <t>Ārstniecības rūgtene</t>
  </si>
  <si>
    <t>Aquila chrysaetos</t>
  </si>
  <si>
    <t>Garkātu ģipsene</t>
  </si>
  <si>
    <t>Aquila clanga</t>
  </si>
  <si>
    <t>Purva sūnene</t>
  </si>
  <si>
    <t>Aquila pomarina</t>
  </si>
  <si>
    <t>Baltijas efeja</t>
  </si>
  <si>
    <t>Botaurus stellaris</t>
  </si>
  <si>
    <t>Vienguma hermīnija</t>
  </si>
  <si>
    <t>Bubo bubo</t>
  </si>
  <si>
    <t>Dienvidu mārsmilga</t>
  </si>
  <si>
    <t>Chlidonias hybrida</t>
  </si>
  <si>
    <t>Eiropas kāpumiezis</t>
  </si>
  <si>
    <t>Chlidonias leucopterus</t>
  </si>
  <si>
    <t>Parastā vairoglape</t>
  </si>
  <si>
    <t>Chlidonias niger</t>
  </si>
  <si>
    <t>Pūkainā asinszāle</t>
  </si>
  <si>
    <t>Kalnu asinszāle</t>
  </si>
  <si>
    <t>Circaetus gallicus</t>
  </si>
  <si>
    <t>Sibīrijas skalbe</t>
  </si>
  <si>
    <t>Columba oenas</t>
  </si>
  <si>
    <t>Atvašu saulrietenis</t>
  </si>
  <si>
    <t>Coracias garrulus</t>
  </si>
  <si>
    <t>Sīpoliņu donis</t>
  </si>
  <si>
    <t>Cygnus cygnus</t>
  </si>
  <si>
    <t>Kūdrāja donis</t>
  </si>
  <si>
    <t>Falco peregrinus</t>
  </si>
  <si>
    <t>Prūšu bezgale</t>
  </si>
  <si>
    <t>Glaucidium passerinum</t>
  </si>
  <si>
    <t>Kalnu dedestiņa</t>
  </si>
  <si>
    <t>Haliaeetus albicilla</t>
  </si>
  <si>
    <t>Melnā dedestiņa</t>
  </si>
  <si>
    <t>Larus minutus</t>
  </si>
  <si>
    <t>Zirņveida dedestiņa</t>
  </si>
  <si>
    <t>Larus ridibundus</t>
  </si>
  <si>
    <t>Sibīrijas mēlziede</t>
  </si>
  <si>
    <t>Milvus migrans</t>
  </si>
  <si>
    <t>Lēzeļa vīrcele</t>
  </si>
  <si>
    <t>Milvus milvus</t>
  </si>
  <si>
    <t>Lēzeļa lipare</t>
  </si>
  <si>
    <t>Pandion haliaetus</t>
  </si>
  <si>
    <t>Ārstniecības cietsēkle</t>
  </si>
  <si>
    <t>Picoides leucotos</t>
  </si>
  <si>
    <t>Daudzgadīgā mēnesene</t>
  </si>
  <si>
    <t>Picoides medius</t>
  </si>
  <si>
    <t>Palu staipeknītis</t>
  </si>
  <si>
    <t>Picoides tridactylus</t>
  </si>
  <si>
    <t>Sekstainais nārbulis</t>
  </si>
  <si>
    <t>Picus viridis</t>
  </si>
  <si>
    <t>Cepurainā neotiante</t>
  </si>
  <si>
    <t>Sterna albifrons</t>
  </si>
  <si>
    <t>Smiltāju esparsete</t>
  </si>
  <si>
    <t>Sterna hirundo</t>
  </si>
  <si>
    <t>Mušu ofrīda</t>
  </si>
  <si>
    <t>Sterna paradisaea</t>
  </si>
  <si>
    <t>Vīru dzegužpuķe</t>
  </si>
  <si>
    <t>Tetrao urogallus</t>
  </si>
  <si>
    <t>Bruņcepuru dzegužpuķe</t>
  </si>
  <si>
    <t>Coronella austriaca</t>
  </si>
  <si>
    <t>Zalkšu dzegužpuķe</t>
  </si>
  <si>
    <t>Emys orbicularis</t>
  </si>
  <si>
    <t>Deguma dzegužpuķe</t>
  </si>
  <si>
    <t>Asterodon ferruginosus</t>
  </si>
  <si>
    <t>Zilganā brūnkāte</t>
  </si>
  <si>
    <t>Coprinus dunarum</t>
  </si>
  <si>
    <t>Lielā brūnkāte</t>
  </si>
  <si>
    <t>Fomitopsis rosea</t>
  </si>
  <si>
    <t>Bālziedu brūnkāte</t>
  </si>
  <si>
    <t>Ganoderma lucidum</t>
  </si>
  <si>
    <t>Dižā jāņeglīte</t>
  </si>
  <si>
    <t>Hapalopilus croceus</t>
  </si>
  <si>
    <t>Meža jāņeglīte</t>
  </si>
  <si>
    <t>Phallus hadriani</t>
  </si>
  <si>
    <t>Apaļā septiņvīre</t>
  </si>
  <si>
    <t>Phellinus nigrolimitatus</t>
  </si>
  <si>
    <t>Skrajziedu skarene</t>
  </si>
  <si>
    <t>Rhodotus palmatus</t>
  </si>
  <si>
    <t>Mieturu mugurene</t>
  </si>
  <si>
    <t>Strobilomyces floccopus</t>
  </si>
  <si>
    <t>Vairvasiņu sūrene</t>
  </si>
  <si>
    <t>Trichaster melanocephalus</t>
  </si>
  <si>
    <t>Daivainā cietpaparde</t>
  </si>
  <si>
    <t>Xerocomus parasiticus</t>
  </si>
  <si>
    <t>Brauna cietpaparde</t>
  </si>
  <si>
    <t>Xylobolus frustulatus</t>
  </si>
  <si>
    <t>Kranca retējs</t>
  </si>
  <si>
    <t>Anastrophyllum hellerianum</t>
  </si>
  <si>
    <t>Lielziedu brūngalvīte</t>
  </si>
  <si>
    <t>Antitrichia curtipendula</t>
  </si>
  <si>
    <t>Matveida pukcinelija</t>
  </si>
  <si>
    <t>Barbilophozia attenuata</t>
  </si>
  <si>
    <t>Šaurlapu lakacis</t>
  </si>
  <si>
    <t>Bazzania trilobata</t>
  </si>
  <si>
    <t>Meža silpurene</t>
  </si>
  <si>
    <t>Buxbaumia viridis</t>
  </si>
  <si>
    <t>Vidējā ziemciete</t>
  </si>
  <si>
    <t>Calliergon trifarium</t>
  </si>
  <si>
    <t>Sīpoliņu gundega</t>
  </si>
  <si>
    <t>Cinclidotus danubicus</t>
  </si>
  <si>
    <t>Villainā gundega</t>
  </si>
  <si>
    <t>Frullania tamarisci</t>
  </si>
  <si>
    <t>Ārstniecības brūnvālīte</t>
  </si>
  <si>
    <t>Geocalyx graveolens</t>
  </si>
  <si>
    <t>Igaunijas rūgtlape</t>
  </si>
  <si>
    <t>Hamatocaulis lapponicus</t>
  </si>
  <si>
    <t>Dzeltenā akmeņlauzīte</t>
  </si>
  <si>
    <t>Hamatocaulis vernicosus</t>
  </si>
  <si>
    <t>Spārnainā cūknātre</t>
  </si>
  <si>
    <t>Hylocomium umbratum</t>
  </si>
  <si>
    <t>Šķēplapu ķiverene</t>
  </si>
  <si>
    <t>Jungermannia leiantha</t>
  </si>
  <si>
    <t>Krāsu zeltlape</t>
  </si>
  <si>
    <t>Lejeunea cavifolia</t>
  </si>
  <si>
    <t>Sīkziedu plaukšķene</t>
  </si>
  <si>
    <t>Lophozia ascendens</t>
  </si>
  <si>
    <t>Kamolainā ežgalvīte</t>
  </si>
  <si>
    <t>Meesia triquetra</t>
  </si>
  <si>
    <t>Parastā īve</t>
  </si>
  <si>
    <t>Moerckia hibernica</t>
  </si>
  <si>
    <t>Ķiploku embotiņš</t>
  </si>
  <si>
    <t>Neckera crispa</t>
  </si>
  <si>
    <t>Alpu linlape</t>
  </si>
  <si>
    <t>Odontoschisma denudatum</t>
  </si>
  <si>
    <t>Pļavas linlape</t>
  </si>
  <si>
    <t>Paludella squarrosa</t>
  </si>
  <si>
    <t>Kauslapu tofīldija</t>
  </si>
  <si>
    <t>Plagiothecium latebricola</t>
  </si>
  <si>
    <t>Gaišdzeltenā pūslene</t>
  </si>
  <si>
    <t>Ricciocarpos natans</t>
  </si>
  <si>
    <t>Kalnu veronika</t>
  </si>
  <si>
    <t>Scapania nemorea</t>
  </si>
  <si>
    <t>Augstā vijolīte</t>
  </si>
  <si>
    <t>Trichocolea tomentella</t>
  </si>
  <si>
    <t>Baltais āmulis</t>
  </si>
  <si>
    <t>Zygodon baumgartneri</t>
  </si>
  <si>
    <t>Zygodon viridissimus</t>
  </si>
  <si>
    <t>Aconitum lasiostomum</t>
  </si>
  <si>
    <t>Ajuga genevensis</t>
  </si>
  <si>
    <t>Ajuga pyramidalis</t>
  </si>
  <si>
    <t>Alisma gramineum</t>
  </si>
  <si>
    <t>Alisma lanceolatum</t>
  </si>
  <si>
    <t>Allium ursinum</t>
  </si>
  <si>
    <t>Angelica palustris</t>
  </si>
  <si>
    <t>Anthriscus nitida</t>
  </si>
  <si>
    <t>Arenaria procera</t>
  </si>
  <si>
    <t>Aster tripolium</t>
  </si>
  <si>
    <t>Astragalus penduliflorus</t>
  </si>
  <si>
    <t>Blechnum spicant</t>
  </si>
  <si>
    <t>Botrychium matricariifolium</t>
  </si>
  <si>
    <t>Botrychium multifidum</t>
  </si>
  <si>
    <t>Botrychium simplex</t>
  </si>
  <si>
    <t>Botrychium virginianum</t>
  </si>
  <si>
    <t>Bromopsis benekenii</t>
  </si>
  <si>
    <t>Cardamine flexuosa</t>
  </si>
  <si>
    <t>Cardamine hirsuta</t>
  </si>
  <si>
    <t>Carex aquatilis</t>
  </si>
  <si>
    <t>Carex atherodes</t>
  </si>
  <si>
    <t>Carex brizoides</t>
  </si>
  <si>
    <t>Carex disperma</t>
  </si>
  <si>
    <t>Carex heleonastes</t>
  </si>
  <si>
    <t>Carex ligerica</t>
  </si>
  <si>
    <t>Carex mackenziei</t>
  </si>
  <si>
    <t>Carex ornithopoda</t>
  </si>
  <si>
    <t>Carex paupercula</t>
  </si>
  <si>
    <t>Carex pilosa</t>
  </si>
  <si>
    <t>Carex reichenbachii</t>
  </si>
  <si>
    <t>Carex rhizina</t>
  </si>
  <si>
    <t>Carex rhynchophysa</t>
  </si>
  <si>
    <t>Carex scandinavica</t>
  </si>
  <si>
    <t>Cephalanthera rubra</t>
  </si>
  <si>
    <t>Chamaepericlymenum suecicum</t>
  </si>
  <si>
    <t>Cinna latifolia</t>
  </si>
  <si>
    <t>Circaea lutetiana</t>
  </si>
  <si>
    <t>Cnidium dubium</t>
  </si>
  <si>
    <t>Coeloglossum viride</t>
  </si>
  <si>
    <t>Corallorrhiza trifida</t>
  </si>
  <si>
    <t>Corydalis cava</t>
  </si>
  <si>
    <t>Corydalis intermedia</t>
  </si>
  <si>
    <t>Cotoneaster niger</t>
  </si>
  <si>
    <t>Cotoneaster scandinavicus</t>
  </si>
  <si>
    <t>Crepis mollis</t>
  </si>
  <si>
    <t>Crepis praemorsa</t>
  </si>
  <si>
    <t>Cyperus fuscus</t>
  </si>
  <si>
    <t>Cypripedium calceolus</t>
  </si>
  <si>
    <t>Dactylorhiza cruenta</t>
  </si>
  <si>
    <t>Dactylorhiza ochroleuca</t>
  </si>
  <si>
    <t>Dactylorhiza russowii</t>
  </si>
  <si>
    <t>Delphinium elatum</t>
  </si>
  <si>
    <t>Dentaria bulbifera</t>
  </si>
  <si>
    <t>Dianthus fischeri</t>
  </si>
  <si>
    <t>Dianthus superbus</t>
  </si>
  <si>
    <t>Diphasiastrum complanatum</t>
  </si>
  <si>
    <t>Diphasiastrum tristachyum</t>
  </si>
  <si>
    <t>Dracocephalum ruyschiana</t>
  </si>
  <si>
    <t>Drosera intermedia</t>
  </si>
  <si>
    <t>Eleocharis parvula</t>
  </si>
  <si>
    <t>Epilobium obscurum</t>
  </si>
  <si>
    <t>Epipogium aphyllum</t>
  </si>
  <si>
    <t>Equisetum scirpoides</t>
  </si>
  <si>
    <t>Equisetum telmateia</t>
  </si>
  <si>
    <t>Erica tetralix</t>
  </si>
  <si>
    <t>Euphorbia palustris</t>
  </si>
  <si>
    <t>Festuca altissima</t>
  </si>
  <si>
    <t>Gagea erubescens</t>
  </si>
  <si>
    <t>Galium schultesii</t>
  </si>
  <si>
    <t>Galium triflorum</t>
  </si>
  <si>
    <t>Gentiana cruciata</t>
  </si>
  <si>
    <t>Gentiana pneumonanthe</t>
  </si>
  <si>
    <t>Gentianella amarella</t>
  </si>
  <si>
    <t>Geum hispidum</t>
  </si>
  <si>
    <t>Gladiolus imbricatus</t>
  </si>
  <si>
    <t>Glyceria lithuanica</t>
  </si>
  <si>
    <t>Glyceria striata</t>
  </si>
  <si>
    <t>Gratiola officinalis</t>
  </si>
  <si>
    <t>Gypsophila fastigiata</t>
  </si>
  <si>
    <t>Hammarbya paludosa</t>
  </si>
  <si>
    <t>Hedera helix var. Baltica</t>
  </si>
  <si>
    <t>Herminium monorchis</t>
  </si>
  <si>
    <t>Hierochloe australis</t>
  </si>
  <si>
    <t>Hordelymus europaeus</t>
  </si>
  <si>
    <t>Hydrocotyle vulgaris</t>
  </si>
  <si>
    <t>Hypericum hirsutum</t>
  </si>
  <si>
    <t>Hypericum montanum</t>
  </si>
  <si>
    <t>Iris sibirica</t>
  </si>
  <si>
    <t>Jovibarba sobolifera</t>
  </si>
  <si>
    <t>Juncus bulbosus</t>
  </si>
  <si>
    <t>Juncus stygius</t>
  </si>
  <si>
    <t>Laserpitium prutenicum</t>
  </si>
  <si>
    <t>Lathyrus linifolius</t>
  </si>
  <si>
    <t>Lathyrus niger</t>
  </si>
  <si>
    <t>Lathyrus pisiformis</t>
  </si>
  <si>
    <t>Ligularia sibirica</t>
  </si>
  <si>
    <t>Linaria loeselii</t>
  </si>
  <si>
    <t>Liparis loeselii</t>
  </si>
  <si>
    <t>Lithospermum officinale</t>
  </si>
  <si>
    <t>Lunaria rediviva</t>
  </si>
  <si>
    <t>Lycopodiella inundata</t>
  </si>
  <si>
    <t>Melampyrum cristatum</t>
  </si>
  <si>
    <t>Neottianthe cucullata</t>
  </si>
  <si>
    <t>Onobrychis arenaria</t>
  </si>
  <si>
    <t>Ophrys insectifera</t>
  </si>
  <si>
    <t>Orchis mascula</t>
  </si>
  <si>
    <t>Orchis militaris</t>
  </si>
  <si>
    <t>Orchis morio</t>
  </si>
  <si>
    <t>Orchis ustulata</t>
  </si>
  <si>
    <t>Orobanche coerulescens</t>
  </si>
  <si>
    <t>Orobanche elatior</t>
  </si>
  <si>
    <t>Orobanche pallidiflora</t>
  </si>
  <si>
    <t>Pedicularis sceptrum-carolinum</t>
  </si>
  <si>
    <t>Pedicularis sylvatica</t>
  </si>
  <si>
    <t>Phyteuma orbiculare</t>
  </si>
  <si>
    <t>Poa remota</t>
  </si>
  <si>
    <t>Polygonatum verticillatum</t>
  </si>
  <si>
    <t>Polygonum viviparum</t>
  </si>
  <si>
    <t>Polystichum aculeatum</t>
  </si>
  <si>
    <t>Polystichum braunii</t>
  </si>
  <si>
    <t>Potentilla crantzii</t>
  </si>
  <si>
    <t>Prunella grandiflora</t>
  </si>
  <si>
    <t>Puccinellia capillaris</t>
  </si>
  <si>
    <t>Pulmonaria angustifolia</t>
  </si>
  <si>
    <t>Pulsatilla patens</t>
  </si>
  <si>
    <t>Pyrola media</t>
  </si>
  <si>
    <t>Ranunculus bulbosus</t>
  </si>
  <si>
    <t>Ranunculus lanuginosus</t>
  </si>
  <si>
    <t>Sanguisorba officinalis</t>
  </si>
  <si>
    <t>Saussurea esthonica</t>
  </si>
  <si>
    <t>Saxifraga hirculus</t>
  </si>
  <si>
    <t>Scrophularia umbrosa</t>
  </si>
  <si>
    <t>Scutellaria hastifolia</t>
  </si>
  <si>
    <t>Serratula tinctoria</t>
  </si>
  <si>
    <t>Silene borysthenica</t>
  </si>
  <si>
    <t>Sparganium glomeratum</t>
  </si>
  <si>
    <t>Taxus baccata</t>
  </si>
  <si>
    <t>Teucrium scordium</t>
  </si>
  <si>
    <t>Thesium alpinum</t>
  </si>
  <si>
    <t>Thesium ebracteatum</t>
  </si>
  <si>
    <t>Tofieldia calyculata</t>
  </si>
  <si>
    <t>Utricularia ochroleuca</t>
  </si>
  <si>
    <t>Veronica montana</t>
  </si>
  <si>
    <t>Viola elatior</t>
  </si>
  <si>
    <t>Viscum album</t>
  </si>
  <si>
    <t>Coregonus lavaretus</t>
  </si>
  <si>
    <t>Lampetra fluviatilis</t>
  </si>
  <si>
    <t>Salmo salar</t>
  </si>
  <si>
    <t>Salmo trutta</t>
  </si>
  <si>
    <t>Thymallus thymallus</t>
  </si>
  <si>
    <t>Dryomys nitedula</t>
  </si>
  <si>
    <t>Glis glis</t>
  </si>
  <si>
    <t>Pteromys volans</t>
  </si>
  <si>
    <t>Poligonu skaits</t>
  </si>
  <si>
    <t>Natura 2000 teritorijas izveides mērķis:</t>
  </si>
  <si>
    <t>nav</t>
  </si>
  <si>
    <t>A tips</t>
  </si>
  <si>
    <t>teritorijas, kas noteiktas īpaši aizsargājamo putnu sugu aizsardzībai</t>
  </si>
  <si>
    <t>B tips</t>
  </si>
  <si>
    <t>teritorijas, kas noteiktas īpaši aizsargājamo sugu, izņemot putnus, un īpaši aizsargājamo biotopu aizsardzībai</t>
  </si>
  <si>
    <t>teritorijas, kas noteiktas īpaši aizsargājamo sugu un īpaši aizsargājamo biotopu aizsardzībai</t>
  </si>
  <si>
    <t xml:space="preserve"> </t>
  </si>
  <si>
    <t>Teritorijas statuss</t>
  </si>
  <si>
    <t>ĪADT vai mikroliegums, kam nav Natura 2000 statuss</t>
  </si>
  <si>
    <t>Šobrīd statusa nav, tiks veidota jauna ĪADT</t>
  </si>
  <si>
    <t>2.</t>
  </si>
  <si>
    <t>Eiropas Savienības biotopi</t>
  </si>
  <si>
    <t>Nosaukums</t>
  </si>
  <si>
    <t>Kvalitāte</t>
  </si>
  <si>
    <t>Sastopamība</t>
  </si>
  <si>
    <t>Aizsardzība</t>
  </si>
  <si>
    <t>Globālā vērtība</t>
  </si>
  <si>
    <t>Smilts sēkļi jūrā</t>
  </si>
  <si>
    <t>good</t>
  </si>
  <si>
    <t>Lagūnas</t>
  </si>
  <si>
    <t>M</t>
  </si>
  <si>
    <t>moderate</t>
  </si>
  <si>
    <t>Akmeņu sēkļi jūrā</t>
  </si>
  <si>
    <t>poor</t>
  </si>
  <si>
    <t>Viengadīgu augu sabiedrības uz sanesumu joslām</t>
  </si>
  <si>
    <t>DD</t>
  </si>
  <si>
    <t>data deficient</t>
  </si>
  <si>
    <t>D</t>
  </si>
  <si>
    <t>Daudzgadīgs augājs akmeņainās pludmalēs</t>
  </si>
  <si>
    <t>Jūras stāvkrasti</t>
  </si>
  <si>
    <t>Viengadīgu augu sabiedrības dūņainās un zemās smilšainās pludmalēs</t>
  </si>
  <si>
    <t>Piejūras zālāji</t>
  </si>
  <si>
    <t>Smilšainas pludmales ar daudzgadīgu augāju</t>
  </si>
  <si>
    <t>Embrionālās kāpas</t>
  </si>
  <si>
    <t>Priekškāpas</t>
  </si>
  <si>
    <t>Ar lakstaugiem klātas pelēkās kāpas</t>
  </si>
  <si>
    <t>Pelēkās kāpas ar sīkkrūmu audzēm</t>
  </si>
  <si>
    <t>Pelēkās kāpas ar ložņu kārklu</t>
  </si>
  <si>
    <t>Mežainas piejūras kāpas</t>
  </si>
  <si>
    <t>Mitras starpkāpu ieplakas</t>
  </si>
  <si>
    <t>Piejūras zemienes smiltāju līdzenumu sausi virsāji</t>
  </si>
  <si>
    <t>Klajas iekšzemes kāpas</t>
  </si>
  <si>
    <t>Ezeri ar oligotrofām līdz mezotrofām augu sabiedrībām</t>
  </si>
  <si>
    <t>Ezeri ar mieturaļģu augāju</t>
  </si>
  <si>
    <t>Eitrofi ezeri ar iegrimušu ūdensaugu un peldaugu augāju</t>
  </si>
  <si>
    <t>Distrofi ezeri</t>
  </si>
  <si>
    <t>Karsta kritenes</t>
  </si>
  <si>
    <t>Upju straujteces un dabiski upju posmi</t>
  </si>
  <si>
    <t>Dūņaini upju krasti ar slāpekli mīlošu viengadīgu pioniersugu augāju</t>
  </si>
  <si>
    <t>Slapji virsāji</t>
  </si>
  <si>
    <t>Sausi virsāji</t>
  </si>
  <si>
    <t>Kadiķu audzes zālājos un virsājos</t>
  </si>
  <si>
    <t>Lakstaugu pioniersabiedrības seklās kaļķainās augsnēs</t>
  </si>
  <si>
    <t>Smiltāju zālāji</t>
  </si>
  <si>
    <t>Sausi zālāji kaļķainās augsnēs</t>
  </si>
  <si>
    <t>Vilkakūlas zālāji (tukšaiņu zālāji)</t>
  </si>
  <si>
    <t>Sugām bagātas ganības un ganītas pļavas</t>
  </si>
  <si>
    <t>Mitri zālāji periodiski izžūstošās augsnēs</t>
  </si>
  <si>
    <t>Eitrofas augsto lakstaugu audzes</t>
  </si>
  <si>
    <t>Palieņu zālāji</t>
  </si>
  <si>
    <t>Mēreni mitras pļavas</t>
  </si>
  <si>
    <t>Parkveida pļavas un ganības</t>
  </si>
  <si>
    <t>Neskarti augstie purvi</t>
  </si>
  <si>
    <t>Degradēti augstie purvi, kuros iespējama vai noris dabiskā atjaunošanās</t>
  </si>
  <si>
    <t>Pārejas purvi un slīkšņas</t>
  </si>
  <si>
    <r>
      <rPr>
        <i/>
        <sz val="11"/>
        <color theme="1"/>
        <rFont val="Calibri"/>
        <family val="2"/>
        <scheme val="minor"/>
      </rPr>
      <t>Phynchosporion albae</t>
    </r>
    <r>
      <rPr>
        <sz val="11"/>
        <color theme="1"/>
        <rFont val="Calibri"/>
        <family val="2"/>
        <charset val="186"/>
        <scheme val="minor"/>
      </rPr>
      <t xml:space="preserve"> pioniersabiedrības uz mitras kūdras vai smiltīm</t>
    </r>
  </si>
  <si>
    <t>Minerālvielām bagāti avoti un avoksnāji</t>
  </si>
  <si>
    <t>Kaļķaini zāļu purvi ar dižo aslapi</t>
  </si>
  <si>
    <t>Avoti, kuri izgulsnē avotkaļķus</t>
  </si>
  <si>
    <t>Kaļķaini zāļu purvi</t>
  </si>
  <si>
    <t>Karbonātisku pamatiežu atsegumi</t>
  </si>
  <si>
    <t>Smilšakmens atsegumi</t>
  </si>
  <si>
    <t>Netraucētas alas</t>
  </si>
  <si>
    <t>Veci vai dabiski boreāli meži</t>
  </si>
  <si>
    <t>Veci jaukti platlapju meži</t>
  </si>
  <si>
    <t>Lakstaugiem bagāti egļu meži</t>
  </si>
  <si>
    <t>Skujukoku meži uz osveida reljefa formām</t>
  </si>
  <si>
    <t>Meža ganības</t>
  </si>
  <si>
    <t>Staignāju meži</t>
  </si>
  <si>
    <t>Ozolu meži (ozolu, liepu un skābaržu meži)</t>
  </si>
  <si>
    <t>Nogāžu un gravu meži</t>
  </si>
  <si>
    <t>Purvaini meži</t>
  </si>
  <si>
    <t>Aluviāli meži (aluviāli krastmalu un palieņu meži)</t>
  </si>
  <si>
    <t>Jaukti ozolu, gobu, ošu meži gar lielām upēm</t>
  </si>
  <si>
    <t>Ķērpjiem bagāti priežu meži</t>
  </si>
  <si>
    <t>Taksonomiskās grupas</t>
  </si>
  <si>
    <t>F</t>
  </si>
  <si>
    <t>I</t>
  </si>
  <si>
    <t>Tipi</t>
  </si>
  <si>
    <t>pastāvīgi</t>
  </si>
  <si>
    <t>r</t>
  </si>
  <si>
    <t>vairojas</t>
  </si>
  <si>
    <t>c</t>
  </si>
  <si>
    <t>koncentrējas</t>
  </si>
  <si>
    <t>w</t>
  </si>
  <si>
    <t>ziemo</t>
  </si>
  <si>
    <t>V</t>
  </si>
  <si>
    <t>i</t>
  </si>
  <si>
    <t>number of individuals</t>
  </si>
  <si>
    <t>atsevišķi īpatņi</t>
  </si>
  <si>
    <t>number of pairs</t>
  </si>
  <si>
    <t>pāri</t>
  </si>
  <si>
    <t>adults</t>
  </si>
  <si>
    <t>number of adults</t>
  </si>
  <si>
    <t>pieaugušie</t>
  </si>
  <si>
    <t>area</t>
  </si>
  <si>
    <t>area covered by population in m²</t>
  </si>
  <si>
    <r>
      <t>populācija m</t>
    </r>
    <r>
      <rPr>
        <vertAlign val="superscript"/>
        <sz val="11"/>
        <color theme="1"/>
        <rFont val="Calibri"/>
        <family val="2"/>
        <scheme val="minor"/>
      </rPr>
      <t>2</t>
    </r>
  </si>
  <si>
    <t>bfemales</t>
  </si>
  <si>
    <t>number of breeding females</t>
  </si>
  <si>
    <t>mātīšu skaits, kuras vairojas</t>
  </si>
  <si>
    <t>cmales</t>
  </si>
  <si>
    <t>number of calling males</t>
  </si>
  <si>
    <t>vokalizējošu tēviņu skaits</t>
  </si>
  <si>
    <t>colonies</t>
  </si>
  <si>
    <t>number of colonies</t>
  </si>
  <si>
    <t>kolonijas</t>
  </si>
  <si>
    <t>fstems</t>
  </si>
  <si>
    <t>number of flowering stems</t>
  </si>
  <si>
    <t>ziedošo augu skaits</t>
  </si>
  <si>
    <t>grids10x10</t>
  </si>
  <si>
    <t>number of map 10x10 km grid cells</t>
  </si>
  <si>
    <t>10x10 km laukuma skaits</t>
  </si>
  <si>
    <t>grids1x1</t>
  </si>
  <si>
    <t>number of map 1x1 km grid cells</t>
  </si>
  <si>
    <t>1x1 km laukuma skaits</t>
  </si>
  <si>
    <t>grids5x5</t>
  </si>
  <si>
    <t>number of map 5x5 km grid cells</t>
  </si>
  <si>
    <t>5x5 km laukuma skaits</t>
  </si>
  <si>
    <t>length</t>
  </si>
  <si>
    <t>length of inhabited feature in km</t>
  </si>
  <si>
    <t>apdzīvotā biotopa garums km</t>
  </si>
  <si>
    <t>number of localities</t>
  </si>
  <si>
    <t>apvidu skaits</t>
  </si>
  <si>
    <t>logs</t>
  </si>
  <si>
    <t>number of inhabited logs</t>
  </si>
  <si>
    <t>apdzīvoto stumbru skaits</t>
  </si>
  <si>
    <t>males</t>
  </si>
  <si>
    <t>number of males</t>
  </si>
  <si>
    <t>tēviņu skaits</t>
  </si>
  <si>
    <t>shoots</t>
  </si>
  <si>
    <t>number of shoots</t>
  </si>
  <si>
    <t>dzinumu skaits</t>
  </si>
  <si>
    <t>stones</t>
  </si>
  <si>
    <t>number of inhabited stones/boulders</t>
  </si>
  <si>
    <t>apdzīvoto akmeņu skaits</t>
  </si>
  <si>
    <t>subadults</t>
  </si>
  <si>
    <t>number of subadults</t>
  </si>
  <si>
    <t>jauno indivīdu skaits</t>
  </si>
  <si>
    <t>trees</t>
  </si>
  <si>
    <t>number of inhabited trees</t>
  </si>
  <si>
    <t>apdzīvoto koku skaits</t>
  </si>
  <si>
    <t>tufts</t>
  </si>
  <si>
    <t>number of tufts</t>
  </si>
  <si>
    <t>ceru skaits</t>
  </si>
  <si>
    <t>Fu</t>
  </si>
  <si>
    <t>L</t>
  </si>
  <si>
    <t>Glotsēņu kailvabole</t>
  </si>
  <si>
    <t>Agathidium pulchellum</t>
  </si>
  <si>
    <t>Eiropas platausis</t>
  </si>
  <si>
    <t>Palede</t>
  </si>
  <si>
    <t>Pelēkais vilks</t>
  </si>
  <si>
    <t>Zaļā divzobe</t>
  </si>
  <si>
    <t>Salate</t>
  </si>
  <si>
    <t>Deguma mizublakts</t>
  </si>
  <si>
    <t>Aradus angularis</t>
  </si>
  <si>
    <t>Eirāzijas bebrs</t>
  </si>
  <si>
    <t>Akmeņgrauzis</t>
  </si>
  <si>
    <t>Pelēkais ronis</t>
  </si>
  <si>
    <t>Platgalve</t>
  </si>
  <si>
    <t>Zaigojošais zeltenis</t>
  </si>
  <si>
    <t>Colias myrmidone</t>
  </si>
  <si>
    <t>Ūdrs</t>
  </si>
  <si>
    <t>Spilvainais ancītis</t>
  </si>
  <si>
    <t>Eirāzijas lūsis</t>
  </si>
  <si>
    <t>Strauta nēģis</t>
  </si>
  <si>
    <t>Dīķa naktssikspārnis</t>
  </si>
  <si>
    <t>Dūņu pīkste</t>
  </si>
  <si>
    <t>Cūkdelfīns</t>
  </si>
  <si>
    <t>Kaze</t>
  </si>
  <si>
    <t>Spidiļķis</t>
  </si>
  <si>
    <t>Brūnais lācis</t>
  </si>
  <si>
    <t>Smiltāja neļķe</t>
  </si>
  <si>
    <t>Zeltainais akmeņgrauzis</t>
  </si>
  <si>
    <t>Spilgtā purvsupāre</t>
  </si>
  <si>
    <t>Leucorrhinia pectoralis</t>
  </si>
  <si>
    <t>Zirgskābeņu zilenītis</t>
  </si>
  <si>
    <t>Lycaena dispar</t>
  </si>
  <si>
    <t>Brūnvālīšu zilenītis</t>
  </si>
  <si>
    <t>Maculinea teleius</t>
  </si>
  <si>
    <t>Lokanā kaulīnija</t>
  </si>
  <si>
    <t>Zaļā upjuspāre</t>
  </si>
  <si>
    <t>Ophiogomphus cecilia</t>
  </si>
  <si>
    <t>Smalkā najāda</t>
  </si>
  <si>
    <t>Svītrainais kapucķirmis</t>
  </si>
  <si>
    <t>Stephanopachys linearis</t>
  </si>
  <si>
    <t>Tumšā pūcīte</t>
  </si>
  <si>
    <t>Xylomoia strix</t>
  </si>
  <si>
    <t>Alosa fallax</t>
  </si>
  <si>
    <t>Aspius aspius</t>
  </si>
  <si>
    <t>Cobitis taenia</t>
  </si>
  <si>
    <t>Cottus gobio</t>
  </si>
  <si>
    <t>Lampetra planeri</t>
  </si>
  <si>
    <t>Misgurnus fossilis</t>
  </si>
  <si>
    <t>Pelecus cultratus</t>
  </si>
  <si>
    <t>Rhodeus amarus</t>
  </si>
  <si>
    <t>Sabanejewia baltica</t>
  </si>
  <si>
    <t>Barbastella barbastellus</t>
  </si>
  <si>
    <t>Canis lupus</t>
  </si>
  <si>
    <t>Castor fiber</t>
  </si>
  <si>
    <t>Halichoerus grypus</t>
  </si>
  <si>
    <t>Lutra lutra</t>
  </si>
  <si>
    <t>Lynx lynx</t>
  </si>
  <si>
    <t>Myotis dasycneme</t>
  </si>
  <si>
    <t>Phocoena phocoena</t>
  </si>
  <si>
    <t>Ursus arctos</t>
  </si>
  <si>
    <t>Dicranum viride</t>
  </si>
  <si>
    <t>Agrimonia pilosa</t>
  </si>
  <si>
    <t>Dianthus arenarius</t>
  </si>
  <si>
    <t>N</t>
  </si>
  <si>
    <t>Najas flexilis</t>
  </si>
  <si>
    <t>Najas tenuissima</t>
  </si>
  <si>
    <t>Aizsardzības formas</t>
  </si>
  <si>
    <t>Dabas parks</t>
  </si>
  <si>
    <t>Aizsargājamo ainavu apvidus</t>
  </si>
  <si>
    <t>Aizsargājami dendroloģiskie stādījumi</t>
  </si>
  <si>
    <t>Aizsargājama aleja</t>
  </si>
  <si>
    <t>Ģeoloģisks un ģeomorfoloģisks dabas piemineklis</t>
  </si>
  <si>
    <t>Sugus aizsardziības plāni</t>
  </si>
  <si>
    <t>Pūces</t>
  </si>
  <si>
    <t>Dzeņi</t>
  </si>
  <si>
    <r>
      <t>Lapkoku praulgrauzis</t>
    </r>
    <r>
      <rPr>
        <i/>
        <sz val="11"/>
        <color theme="1"/>
        <rFont val="Calibri"/>
        <family val="2"/>
        <scheme val="minor"/>
      </rPr>
      <t> Osmoderma eremita</t>
    </r>
  </si>
  <si>
    <r>
      <t xml:space="preserve">Smalkā najāda </t>
    </r>
    <r>
      <rPr>
        <i/>
        <sz val="11"/>
        <color theme="1"/>
        <rFont val="Calibri"/>
        <family val="2"/>
        <scheme val="minor"/>
      </rPr>
      <t>Najas tenuissima</t>
    </r>
  </si>
  <si>
    <r>
      <t xml:space="preserve">Eiropas platausis </t>
    </r>
    <r>
      <rPr>
        <i/>
        <sz val="11"/>
        <color theme="1"/>
        <rFont val="Calibri"/>
        <family val="2"/>
        <scheme val="minor"/>
      </rPr>
      <t>Barbastella barbastellus</t>
    </r>
  </si>
  <si>
    <t>Aizsargjosla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</si>
</sst>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0"/>
  </numFmts>
  <fonts count="23">
    <font>
      <sz val="11"/>
      <color theme="1"/>
      <name val="Calibri"/>
      <family val="2"/>
      <charset val="186"/>
      <scheme val="minor"/>
    </font>
    <font>
      <b/>
      <sz val="12"/>
      <color theme="1"/>
      <name val="Calibri"/>
      <family val="2"/>
      <scheme val="minor"/>
    </font>
    <font>
      <b/>
      <sz val="11"/>
      <color theme="1"/>
      <name val="Calibri"/>
      <family val="2"/>
      <scheme val="minor"/>
    </font>
    <font>
      <i/>
      <sz val="10"/>
      <color rgb="FF414142"/>
      <name val="Arial"/>
      <family val="2"/>
    </font>
    <font>
      <i/>
      <sz val="11"/>
      <color theme="1"/>
      <name val="Calibri"/>
      <family val="2"/>
      <scheme val="minor"/>
    </font>
    <font>
      <sz val="11"/>
      <color theme="1"/>
      <name val="Calibri"/>
      <family val="2"/>
      <scheme val="minor"/>
    </font>
    <font>
      <i/>
      <sz val="11"/>
      <color theme="1" tint="0.499984740745262"/>
      <name val="Calibri"/>
      <family val="2"/>
      <scheme val="minor"/>
    </font>
    <font>
      <sz val="12.1"/>
      <color rgb="FF444444"/>
      <name val="Tahoma"/>
      <family val="2"/>
    </font>
    <font>
      <sz val="10"/>
      <color indexed="8"/>
      <name val="Arial"/>
      <family val="2"/>
    </font>
    <font>
      <sz val="11"/>
      <color theme="1" tint="0.499984740745262"/>
      <name val="Calibri"/>
      <family val="2"/>
      <charset val="186"/>
      <scheme val="minor"/>
    </font>
    <font>
      <vertAlign val="superscript"/>
      <sz val="11"/>
      <color theme="1"/>
      <name val="Calibri"/>
      <family val="2"/>
      <scheme val="minor"/>
    </font>
    <font>
      <sz val="11"/>
      <color rgb="FF000000"/>
      <name val="Calibri"/>
      <family val="2"/>
      <charset val="186"/>
    </font>
    <font>
      <sz val="10"/>
      <color theme="1"/>
      <name val="Arial"/>
      <family val="2"/>
    </font>
    <font>
      <sz val="10"/>
      <name val="Arial"/>
      <family val="2"/>
    </font>
    <font>
      <sz val="10"/>
      <color rgb="FF000000"/>
      <name val="Arial"/>
      <family val="2"/>
    </font>
    <font>
      <b/>
      <sz val="11"/>
      <color rgb="FF444444"/>
      <name val="Times New Roman"/>
      <family val="1"/>
    </font>
    <font>
      <sz val="12"/>
      <color rgb="FF444444"/>
      <name val="Times New Roman"/>
      <family val="1"/>
    </font>
    <font>
      <u/>
      <sz val="11"/>
      <color theme="10"/>
      <name val="Calibri"/>
      <family val="2"/>
      <charset val="186"/>
      <scheme val="minor"/>
    </font>
    <font>
      <sz val="11"/>
      <color theme="1"/>
      <name val="Calibri"/>
      <family val="2"/>
      <charset val="186"/>
      <scheme val="minor"/>
    </font>
    <font>
      <sz val="11"/>
      <name val="Calibri"/>
      <family val="2"/>
      <charset val="186"/>
      <scheme val="minor"/>
    </font>
    <font>
      <sz val="11"/>
      <name val="Calibri"/>
      <family val="2"/>
      <scheme val="minor"/>
    </font>
    <font>
      <sz val="11"/>
      <color theme="0"/>
      <name val="Calibri"/>
      <family val="2"/>
      <charset val="186"/>
      <scheme val="minor"/>
    </font>
    <font>
      <sz val="11"/>
      <color rgb="FF000000"/>
      <name val="Calibri"/>
      <family val="2"/>
      <charset val="186"/>
      <scheme val="minor"/>
    </font>
  </fonts>
  <fills count="12">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lightDown"/>
    </fill>
    <fill>
      <patternFill patternType="solid">
        <fgColor rgb="FFF9F9F9"/>
        <bgColor indexed="64"/>
      </patternFill>
    </fill>
    <fill>
      <patternFill patternType="solid">
        <fgColor rgb="FFF3F3F3"/>
        <bgColor indexed="64"/>
      </patternFill>
    </fill>
    <fill>
      <patternFill patternType="solid">
        <fgColor theme="0"/>
        <bgColor indexed="64"/>
      </patternFill>
    </fill>
    <fill>
      <patternFill patternType="solid">
        <fgColor rgb="FFF2F2F2"/>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indexed="64"/>
      </top>
      <bottom/>
      <diagonal/>
    </border>
    <border>
      <left/>
      <right style="thin">
        <color rgb="FF000000"/>
      </right>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rgb="FF000000"/>
      </left>
      <right/>
      <top/>
      <bottom/>
      <diagonal/>
    </border>
    <border>
      <left style="thin">
        <color indexed="64"/>
      </left>
      <right style="thin">
        <color indexed="64"/>
      </right>
      <top/>
      <bottom style="thin">
        <color rgb="FF000000"/>
      </bottom>
      <diagonal/>
    </border>
  </borders>
  <cellStyleXfs count="4">
    <xf numFmtId="0" fontId="0" fillId="0" borderId="0"/>
    <xf numFmtId="0" fontId="8" fillId="0" borderId="0"/>
    <xf numFmtId="0" fontId="17" fillId="0" borderId="0" applyNumberFormat="0" applyFill="0" applyBorder="0" applyAlignment="0" applyProtection="0"/>
    <xf numFmtId="9" fontId="18" fillId="0" borderId="0" applyFont="0" applyFill="0" applyBorder="0" applyAlignment="0" applyProtection="0"/>
  </cellStyleXfs>
  <cellXfs count="226">
    <xf numFmtId="0" fontId="0" fillId="0" borderId="0" xfId="0"/>
    <xf numFmtId="0" fontId="0" fillId="0" borderId="1" xfId="0" applyBorder="1"/>
    <xf numFmtId="0" fontId="3" fillId="0" borderId="0" xfId="0" applyFont="1"/>
    <xf numFmtId="0" fontId="0" fillId="2" borderId="0" xfId="0" applyFill="1"/>
    <xf numFmtId="0" fontId="0" fillId="0" borderId="1" xfId="0" applyBorder="1" applyAlignment="1">
      <alignment horizontal="left"/>
    </xf>
    <xf numFmtId="0" fontId="5" fillId="0" borderId="1" xfId="0" applyFont="1" applyBorder="1"/>
    <xf numFmtId="0" fontId="0" fillId="0" borderId="0" xfId="0" applyAlignment="1">
      <alignment wrapText="1"/>
    </xf>
    <xf numFmtId="0" fontId="2" fillId="3" borderId="0" xfId="0" applyFont="1" applyFill="1"/>
    <xf numFmtId="0" fontId="2" fillId="2" borderId="0" xfId="0" applyFont="1" applyFill="1"/>
    <xf numFmtId="0" fontId="5" fillId="0" borderId="0" xfId="0" applyFont="1"/>
    <xf numFmtId="0" fontId="7" fillId="0" borderId="0" xfId="0" applyFont="1" applyAlignment="1">
      <alignment horizontal="left" vertical="center" wrapText="1" indent="1"/>
    </xf>
    <xf numFmtId="0" fontId="8" fillId="0" borderId="11" xfId="1" applyBorder="1" applyAlignment="1">
      <alignment horizontal="right"/>
    </xf>
    <xf numFmtId="0" fontId="11" fillId="0" borderId="0" xfId="0" applyFont="1" applyAlignment="1">
      <alignment vertical="top" wrapText="1"/>
    </xf>
    <xf numFmtId="49" fontId="11" fillId="0" borderId="0" xfId="0" applyNumberFormat="1" applyFont="1" applyAlignment="1">
      <alignment vertical="top" wrapText="1"/>
    </xf>
    <xf numFmtId="0" fontId="12" fillId="0" borderId="0" xfId="0" applyFont="1" applyAlignment="1">
      <alignment vertical="top"/>
    </xf>
    <xf numFmtId="49" fontId="12" fillId="0" borderId="0" xfId="0" applyNumberFormat="1" applyFont="1" applyAlignment="1">
      <alignment vertical="top"/>
    </xf>
    <xf numFmtId="0" fontId="11" fillId="0" borderId="1" xfId="0" applyFont="1" applyBorder="1" applyAlignment="1">
      <alignment vertical="top" wrapText="1"/>
    </xf>
    <xf numFmtId="0" fontId="12" fillId="0" borderId="1" xfId="0" applyFont="1" applyBorder="1" applyAlignment="1">
      <alignment vertical="top"/>
    </xf>
    <xf numFmtId="0" fontId="0" fillId="0" borderId="1" xfId="0" applyBorder="1" applyAlignment="1">
      <alignment horizontal="right"/>
    </xf>
    <xf numFmtId="49" fontId="11" fillId="0" borderId="1" xfId="0" applyNumberFormat="1" applyFont="1" applyBorder="1" applyAlignment="1">
      <alignment vertical="top" wrapText="1"/>
    </xf>
    <xf numFmtId="49" fontId="12" fillId="0" borderId="1" xfId="0" applyNumberFormat="1" applyFont="1" applyBorder="1" applyAlignment="1">
      <alignment vertical="top"/>
    </xf>
    <xf numFmtId="49" fontId="13" fillId="0" borderId="0" xfId="0" applyNumberFormat="1" applyFont="1" applyAlignment="1">
      <alignment vertical="top"/>
    </xf>
    <xf numFmtId="49" fontId="13" fillId="0" borderId="1" xfId="0" applyNumberFormat="1" applyFont="1" applyBorder="1" applyAlignment="1">
      <alignment vertical="top"/>
    </xf>
    <xf numFmtId="0" fontId="13" fillId="0" borderId="0" xfId="0" applyFont="1"/>
    <xf numFmtId="49" fontId="13" fillId="0" borderId="0" xfId="0" applyNumberFormat="1" applyFont="1"/>
    <xf numFmtId="0" fontId="13" fillId="0" borderId="1" xfId="0" applyFont="1" applyBorder="1"/>
    <xf numFmtId="49" fontId="13" fillId="0" borderId="1" xfId="0" applyNumberFormat="1" applyFont="1" applyBorder="1"/>
    <xf numFmtId="0" fontId="0" fillId="0" borderId="0" xfId="0" applyAlignment="1">
      <alignment horizontal="right"/>
    </xf>
    <xf numFmtId="0" fontId="0" fillId="0" borderId="0" xfId="0" applyProtection="1">
      <protection locked="0"/>
    </xf>
    <xf numFmtId="0" fontId="0" fillId="2" borderId="1" xfId="0" applyFill="1" applyBorder="1" applyAlignment="1">
      <alignment horizontal="center" vertical="center"/>
    </xf>
    <xf numFmtId="0" fontId="0" fillId="2" borderId="1" xfId="0" applyFill="1" applyBorder="1" applyAlignment="1">
      <alignment wrapText="1"/>
    </xf>
    <xf numFmtId="49" fontId="0" fillId="0" borderId="0" xfId="0" applyNumberFormat="1" applyAlignment="1">
      <alignment vertical="top"/>
    </xf>
    <xf numFmtId="49" fontId="11" fillId="0" borderId="0" xfId="0" applyNumberFormat="1" applyFont="1" applyAlignment="1">
      <alignment wrapText="1"/>
    </xf>
    <xf numFmtId="49" fontId="14" fillId="0" borderId="0" xfId="0" applyNumberFormat="1" applyFont="1"/>
    <xf numFmtId="0" fontId="13" fillId="0" borderId="0" xfId="0" applyFont="1" applyAlignment="1">
      <alignment vertical="top"/>
    </xf>
    <xf numFmtId="0" fontId="12" fillId="0" borderId="0" xfId="0" applyFont="1"/>
    <xf numFmtId="49" fontId="14" fillId="0" borderId="0" xfId="0" applyNumberFormat="1" applyFont="1" applyAlignment="1">
      <alignment vertical="top"/>
    </xf>
    <xf numFmtId="0" fontId="15" fillId="0" borderId="0" xfId="0" applyFont="1"/>
    <xf numFmtId="0" fontId="0" fillId="2" borderId="1" xfId="0" applyFill="1" applyBorder="1" applyAlignment="1">
      <alignment horizontal="center" vertical="center" wrapText="1"/>
    </xf>
    <xf numFmtId="0" fontId="17" fillId="0" borderId="0" xfId="2" applyFill="1"/>
    <xf numFmtId="0" fontId="16" fillId="0" borderId="0" xfId="0" applyFont="1" applyAlignment="1">
      <alignment horizontal="justify" vertical="center" wrapText="1"/>
    </xf>
    <xf numFmtId="0" fontId="16" fillId="0" borderId="0" xfId="0" applyFont="1" applyAlignment="1">
      <alignment horizontal="center" vertical="center" wrapText="1"/>
    </xf>
    <xf numFmtId="0" fontId="0" fillId="2" borderId="1" xfId="0" applyFill="1" applyBorder="1" applyAlignment="1">
      <alignment horizontal="left" vertical="center"/>
    </xf>
    <xf numFmtId="0" fontId="0" fillId="0" borderId="1" xfId="0" applyBorder="1" applyAlignment="1">
      <alignment horizontal="center" vertical="center"/>
    </xf>
    <xf numFmtId="0" fontId="0" fillId="0" borderId="9" xfId="0" applyBorder="1" applyAlignment="1">
      <alignment horizontal="center" vertical="center" wrapText="1"/>
    </xf>
    <xf numFmtId="0" fontId="6" fillId="0" borderId="0" xfId="0" applyFont="1" applyAlignment="1">
      <alignment vertical="center" wrapText="1"/>
    </xf>
    <xf numFmtId="0" fontId="0" fillId="2" borderId="17" xfId="0" applyFill="1" applyBorder="1" applyAlignment="1">
      <alignment horizontal="left"/>
    </xf>
    <xf numFmtId="9" fontId="0" fillId="5" borderId="1" xfId="3" applyFont="1" applyFill="1" applyBorder="1" applyAlignment="1" applyProtection="1">
      <alignment horizontal="center" vertical="center"/>
    </xf>
    <xf numFmtId="0" fontId="0" fillId="0" borderId="4" xfId="0" applyBorder="1" applyAlignment="1">
      <alignment horizontal="center" vertical="center" wrapText="1"/>
    </xf>
    <xf numFmtId="0" fontId="0" fillId="2" borderId="8" xfId="0" applyFill="1" applyBorder="1" applyAlignment="1">
      <alignment horizontal="left" vertical="center"/>
    </xf>
    <xf numFmtId="0" fontId="9" fillId="4" borderId="1" xfId="0" applyFont="1" applyFill="1" applyBorder="1" applyAlignment="1">
      <alignment horizontal="center" vertical="center" wrapText="1"/>
    </xf>
    <xf numFmtId="0" fontId="2" fillId="0" borderId="0" xfId="0" applyFont="1"/>
    <xf numFmtId="2" fontId="2" fillId="0" borderId="0" xfId="0" applyNumberFormat="1" applyFont="1"/>
    <xf numFmtId="2" fontId="0" fillId="0" borderId="0" xfId="0" applyNumberFormat="1"/>
    <xf numFmtId="0" fontId="0" fillId="2" borderId="7" xfId="0"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164" fontId="0" fillId="3" borderId="1" xfId="3" applyNumberFormat="1" applyFont="1" applyFill="1" applyBorder="1" applyAlignment="1">
      <alignment horizontal="center" vertical="center" wrapText="1"/>
    </xf>
    <xf numFmtId="0" fontId="2" fillId="0" borderId="1" xfId="0" applyFont="1" applyBorder="1" applyAlignment="1">
      <alignment horizontal="center"/>
    </xf>
    <xf numFmtId="2" fontId="0" fillId="0" borderId="1" xfId="0" applyNumberFormat="1" applyBorder="1"/>
    <xf numFmtId="0" fontId="0" fillId="0" borderId="1" xfId="0" applyBorder="1" applyAlignment="1">
      <alignment horizontal="center"/>
    </xf>
    <xf numFmtId="164" fontId="0" fillId="0" borderId="1" xfId="3" applyNumberFormat="1" applyFont="1" applyBorder="1"/>
    <xf numFmtId="2" fontId="19" fillId="0" borderId="1" xfId="0" applyNumberFormat="1" applyFont="1" applyBorder="1"/>
    <xf numFmtId="0" fontId="19" fillId="0" borderId="1" xfId="0" applyFont="1" applyBorder="1" applyAlignment="1">
      <alignment horizontal="center"/>
    </xf>
    <xf numFmtId="164" fontId="0" fillId="0" borderId="1" xfId="3" applyNumberFormat="1" applyFont="1" applyFill="1" applyBorder="1"/>
    <xf numFmtId="0" fontId="6" fillId="7" borderId="0" xfId="0" applyFont="1" applyFill="1" applyAlignment="1">
      <alignment horizontal="left" vertical="top" wrapText="1"/>
    </xf>
    <xf numFmtId="0" fontId="20" fillId="2" borderId="10" xfId="0" applyFont="1" applyFill="1" applyBorder="1" applyAlignment="1">
      <alignment horizontal="left" vertical="center" wrapText="1"/>
    </xf>
    <xf numFmtId="2" fontId="0" fillId="2" borderId="8" xfId="0" applyNumberFormat="1" applyFill="1" applyBorder="1" applyAlignment="1">
      <alignment horizontal="center" vertical="center"/>
    </xf>
    <xf numFmtId="2" fontId="0" fillId="2" borderId="1" xfId="0" applyNumberFormat="1" applyFill="1" applyBorder="1" applyAlignment="1">
      <alignment horizontal="center" vertical="center"/>
    </xf>
    <xf numFmtId="10" fontId="0" fillId="3" borderId="1" xfId="3" applyNumberFormat="1" applyFont="1" applyFill="1" applyBorder="1" applyAlignment="1">
      <alignment horizontal="center" vertical="center" wrapText="1"/>
    </xf>
    <xf numFmtId="10" fontId="0" fillId="0" borderId="1" xfId="3" applyNumberFormat="1" applyFont="1" applyBorder="1"/>
    <xf numFmtId="1" fontId="2" fillId="0" borderId="1" xfId="0" applyNumberFormat="1" applyFont="1" applyBorder="1" applyAlignment="1">
      <alignment vertical="center"/>
    </xf>
    <xf numFmtId="1" fontId="2" fillId="0" borderId="1" xfId="0" applyNumberFormat="1" applyFont="1" applyBorder="1" applyAlignment="1">
      <alignment horizontal="center" vertical="center"/>
    </xf>
    <xf numFmtId="165" fontId="0" fillId="0" borderId="1" xfId="0" applyNumberFormat="1" applyBorder="1" applyAlignment="1">
      <alignment horizontal="center" vertical="center"/>
    </xf>
    <xf numFmtId="0" fontId="5" fillId="2" borderId="10" xfId="0" applyFont="1" applyFill="1" applyBorder="1" applyAlignment="1">
      <alignment horizontal="left" vertical="top" wrapText="1"/>
    </xf>
    <xf numFmtId="0" fontId="21" fillId="0" borderId="0" xfId="0" applyFont="1" applyAlignment="1">
      <alignment vertical="center" wrapText="1"/>
    </xf>
    <xf numFmtId="2" fontId="0" fillId="6" borderId="2" xfId="0" applyNumberFormat="1" applyFill="1" applyBorder="1" applyAlignment="1">
      <alignment horizontal="center" vertical="center"/>
    </xf>
    <xf numFmtId="0" fontId="22" fillId="8" borderId="28" xfId="0" applyFont="1" applyFill="1" applyBorder="1" applyAlignment="1">
      <alignment horizontal="center" vertical="center" wrapText="1"/>
    </xf>
    <xf numFmtId="10" fontId="5" fillId="2" borderId="9" xfId="0" applyNumberFormat="1" applyFont="1" applyFill="1" applyBorder="1" applyAlignment="1">
      <alignment horizontal="left" vertical="top" wrapText="1"/>
    </xf>
    <xf numFmtId="0" fontId="0" fillId="0" borderId="25" xfId="0" applyBorder="1" applyAlignment="1">
      <alignment horizontal="center" vertical="center" wrapText="1"/>
    </xf>
    <xf numFmtId="2" fontId="0" fillId="0" borderId="0" xfId="0" applyNumberFormat="1" applyAlignment="1">
      <alignment horizontal="center" vertical="center"/>
    </xf>
    <xf numFmtId="2" fontId="0" fillId="9" borderId="1" xfId="0" applyNumberFormat="1" applyFill="1" applyBorder="1" applyAlignment="1">
      <alignment horizontal="center" vertical="center"/>
    </xf>
    <xf numFmtId="9" fontId="0" fillId="9" borderId="1" xfId="3" applyFont="1" applyFill="1" applyBorder="1" applyAlignment="1" applyProtection="1">
      <alignment horizontal="center" vertical="center"/>
    </xf>
    <xf numFmtId="2" fontId="0" fillId="9" borderId="8" xfId="0" applyNumberFormat="1" applyFill="1" applyBorder="1" applyAlignment="1">
      <alignment horizontal="center" vertical="center"/>
    </xf>
    <xf numFmtId="2" fontId="0" fillId="9" borderId="12" xfId="0" applyNumberFormat="1" applyFill="1" applyBorder="1" applyAlignment="1">
      <alignment horizontal="center" vertical="center"/>
    </xf>
    <xf numFmtId="0" fontId="6" fillId="0" borderId="0" xfId="0" applyFont="1" applyAlignment="1">
      <alignment horizontal="left" vertical="top" wrapText="1"/>
    </xf>
    <xf numFmtId="0" fontId="19" fillId="0" borderId="1" xfId="0" applyFont="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0" fontId="0" fillId="11" borderId="9" xfId="0" applyFill="1" applyBorder="1" applyAlignment="1">
      <alignment horizontal="center" vertical="center"/>
    </xf>
    <xf numFmtId="0" fontId="0" fillId="11" borderId="9" xfId="0" applyFill="1" applyBorder="1" applyAlignment="1" applyProtection="1">
      <alignment horizontal="center" vertical="center"/>
      <protection hidden="1"/>
    </xf>
    <xf numFmtId="0" fontId="0" fillId="11" borderId="9" xfId="0" applyFill="1" applyBorder="1" applyAlignment="1" applyProtection="1">
      <alignment horizontal="center" vertical="center" wrapText="1"/>
      <protection hidden="1"/>
    </xf>
    <xf numFmtId="0" fontId="0" fillId="11" borderId="9" xfId="0" applyFill="1" applyBorder="1" applyAlignment="1">
      <alignment horizontal="center" vertical="center" wrapText="1"/>
    </xf>
    <xf numFmtId="0" fontId="5" fillId="2" borderId="1" xfId="0" applyFont="1" applyFill="1" applyBorder="1" applyAlignment="1">
      <alignment horizontal="center" vertical="center" wrapText="1"/>
    </xf>
    <xf numFmtId="0" fontId="20" fillId="2" borderId="26" xfId="0" applyFont="1" applyFill="1" applyBorder="1" applyAlignment="1">
      <alignment horizontal="center" vertical="top" wrapText="1"/>
    </xf>
    <xf numFmtId="0" fontId="20" fillId="2" borderId="0" xfId="0" applyFont="1" applyFill="1" applyAlignment="1">
      <alignment horizontal="center" vertical="top" wrapText="1"/>
    </xf>
    <xf numFmtId="0" fontId="20" fillId="2" borderId="27" xfId="0" applyFont="1" applyFill="1" applyBorder="1" applyAlignment="1">
      <alignment horizontal="center" vertical="top"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0" borderId="0" xfId="0" applyFont="1" applyAlignment="1">
      <alignment horizontal="center"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2" fillId="3" borderId="1" xfId="0" applyFont="1" applyFill="1" applyBorder="1" applyAlignment="1">
      <alignment horizontal="center"/>
    </xf>
    <xf numFmtId="0" fontId="5" fillId="2" borderId="1" xfId="0" applyFont="1" applyFill="1" applyBorder="1" applyAlignment="1">
      <alignment horizontal="left" wrapText="1"/>
    </xf>
    <xf numFmtId="0" fontId="0" fillId="2" borderId="28" xfId="0" applyFill="1" applyBorder="1" applyAlignment="1">
      <alignment horizontal="center" vertical="center" wrapText="1"/>
    </xf>
    <xf numFmtId="0" fontId="0" fillId="2" borderId="6" xfId="0" applyFill="1" applyBorder="1" applyAlignment="1">
      <alignment horizontal="center" vertical="center" wrapText="1"/>
    </xf>
    <xf numFmtId="0" fontId="0" fillId="2" borderId="29" xfId="0" applyFill="1" applyBorder="1" applyAlignment="1">
      <alignment horizontal="center" vertical="center" wrapText="1"/>
    </xf>
    <xf numFmtId="2" fontId="0" fillId="2" borderId="23" xfId="0" applyNumberFormat="1" applyFill="1" applyBorder="1" applyAlignment="1">
      <alignment horizontal="center" vertical="center"/>
    </xf>
    <xf numFmtId="2" fontId="0" fillId="2" borderId="30" xfId="0" applyNumberFormat="1" applyFill="1" applyBorder="1" applyAlignment="1">
      <alignment horizontal="center" vertical="center"/>
    </xf>
    <xf numFmtId="2" fontId="0" fillId="2" borderId="26" xfId="0" applyNumberFormat="1" applyFill="1" applyBorder="1" applyAlignment="1">
      <alignment horizontal="center" vertical="center"/>
    </xf>
    <xf numFmtId="2" fontId="0" fillId="2" borderId="36" xfId="0" applyNumberFormat="1" applyFill="1" applyBorder="1" applyAlignment="1">
      <alignment horizontal="center" vertical="center"/>
    </xf>
    <xf numFmtId="2" fontId="0" fillId="2" borderId="5" xfId="0" applyNumberFormat="1" applyFill="1" applyBorder="1" applyAlignment="1">
      <alignment horizontal="center" vertical="center"/>
    </xf>
    <xf numFmtId="2" fontId="0" fillId="2" borderId="31" xfId="0" applyNumberFormat="1" applyFill="1" applyBorder="1" applyAlignment="1">
      <alignment horizontal="center" vertical="center"/>
    </xf>
    <xf numFmtId="2" fontId="0" fillId="2" borderId="32" xfId="0" applyNumberFormat="1" applyFill="1" applyBorder="1" applyAlignment="1">
      <alignment horizontal="center" vertical="center"/>
    </xf>
    <xf numFmtId="2" fontId="0" fillId="2" borderId="33" xfId="0" applyNumberFormat="1" applyFill="1" applyBorder="1" applyAlignment="1">
      <alignment horizontal="center" vertical="center"/>
    </xf>
    <xf numFmtId="2" fontId="0" fillId="2" borderId="37" xfId="0" applyNumberFormat="1" applyFill="1" applyBorder="1" applyAlignment="1">
      <alignment horizontal="center" vertical="center"/>
    </xf>
    <xf numFmtId="2" fontId="0" fillId="2" borderId="34" xfId="0" applyNumberFormat="1" applyFill="1" applyBorder="1" applyAlignment="1">
      <alignment horizontal="center" vertical="center"/>
    </xf>
    <xf numFmtId="2" fontId="0" fillId="2" borderId="35" xfId="0" applyNumberFormat="1" applyFill="1" applyBorder="1" applyAlignment="1">
      <alignment horizontal="center" vertical="center"/>
    </xf>
    <xf numFmtId="0" fontId="0" fillId="2" borderId="5"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4" fillId="5" borderId="1" xfId="0" applyFont="1" applyFill="1" applyBorder="1" applyAlignment="1" applyProtection="1">
      <alignment horizontal="center" vertical="center" wrapText="1"/>
      <protection hidden="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2" borderId="9" xfId="0" applyFill="1" applyBorder="1" applyAlignment="1">
      <alignment horizontal="left" vertical="center"/>
    </xf>
    <xf numFmtId="0" fontId="0" fillId="0" borderId="1" xfId="0" applyBorder="1" applyAlignment="1">
      <alignment horizontal="center" vertical="top" wrapText="1"/>
    </xf>
    <xf numFmtId="0" fontId="6" fillId="2" borderId="1"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14" xfId="0" applyFont="1" applyFill="1" applyBorder="1" applyAlignment="1">
      <alignment horizontal="center"/>
    </xf>
    <xf numFmtId="0" fontId="4" fillId="2" borderId="15" xfId="0" applyFont="1" applyFill="1" applyBorder="1" applyAlignment="1">
      <alignment horizontal="center"/>
    </xf>
    <xf numFmtId="0" fontId="4" fillId="2" borderId="16" xfId="0" applyFont="1" applyFill="1" applyBorder="1" applyAlignment="1">
      <alignment horizontal="center"/>
    </xf>
    <xf numFmtId="0" fontId="0" fillId="2" borderId="18" xfId="0" applyFill="1" applyBorder="1" applyAlignment="1">
      <alignment horizontal="left" vertical="center"/>
    </xf>
    <xf numFmtId="0" fontId="0" fillId="2" borderId="10" xfId="0" applyFill="1" applyBorder="1" applyAlignment="1">
      <alignment horizontal="left" vertical="center"/>
    </xf>
    <xf numFmtId="0" fontId="0" fillId="2" borderId="13" xfId="0" applyFill="1" applyBorder="1" applyAlignment="1">
      <alignment horizontal="left" vertical="center"/>
    </xf>
    <xf numFmtId="0" fontId="0" fillId="2" borderId="8" xfId="0" applyFill="1" applyBorder="1" applyAlignment="1">
      <alignment horizontal="left" vertical="center"/>
    </xf>
    <xf numFmtId="0" fontId="0" fillId="2" borderId="5" xfId="0" applyFill="1"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0" fontId="0" fillId="0" borderId="14" xfId="0" applyBorder="1" applyAlignment="1">
      <alignment horizontal="center" vertical="top" wrapText="1"/>
    </xf>
    <xf numFmtId="0" fontId="0" fillId="0" borderId="15" xfId="0" applyBorder="1" applyAlignment="1">
      <alignment horizontal="center" vertical="top" wrapText="1"/>
    </xf>
    <xf numFmtId="0" fontId="0" fillId="0" borderId="16" xfId="0" applyBorder="1" applyAlignment="1">
      <alignment horizontal="center" vertical="top" wrapText="1"/>
    </xf>
    <xf numFmtId="0" fontId="0" fillId="2" borderId="9" xfId="0" applyFill="1" applyBorder="1" applyAlignment="1">
      <alignment horizontal="left"/>
    </xf>
    <xf numFmtId="0" fontId="0" fillId="0" borderId="12" xfId="0" applyBorder="1" applyAlignment="1">
      <alignment horizontal="center" vertical="top" wrapText="1"/>
    </xf>
    <xf numFmtId="0" fontId="0" fillId="0" borderId="5" xfId="0" applyBorder="1" applyAlignment="1">
      <alignment horizontal="center" vertical="center"/>
    </xf>
    <xf numFmtId="0" fontId="0" fillId="0" borderId="7" xfId="0" applyBorder="1" applyAlignment="1">
      <alignment horizontal="center" vertical="center"/>
    </xf>
    <xf numFmtId="0" fontId="0" fillId="2" borderId="21" xfId="0" applyFill="1" applyBorder="1" applyAlignment="1">
      <alignment horizontal="left" vertical="center" wrapText="1"/>
    </xf>
    <xf numFmtId="0" fontId="0" fillId="2" borderId="22" xfId="0" applyFill="1" applyBorder="1" applyAlignment="1">
      <alignment horizontal="left" vertical="center" wrapText="1"/>
    </xf>
    <xf numFmtId="0" fontId="0" fillId="2" borderId="19" xfId="0" applyFill="1" applyBorder="1" applyAlignment="1">
      <alignment horizontal="left" vertical="center" wrapText="1"/>
    </xf>
    <xf numFmtId="0" fontId="0" fillId="2" borderId="23" xfId="0" applyFill="1" applyBorder="1" applyAlignment="1">
      <alignment horizontal="center" vertical="center"/>
    </xf>
    <xf numFmtId="0" fontId="0" fillId="2" borderId="25" xfId="0" applyFill="1" applyBorder="1" applyAlignment="1">
      <alignment horizontal="center" vertical="center"/>
    </xf>
    <xf numFmtId="0" fontId="0" fillId="2" borderId="24" xfId="0" applyFill="1" applyBorder="1" applyAlignment="1">
      <alignment horizontal="center" vertical="center"/>
    </xf>
    <xf numFmtId="0" fontId="0" fillId="2" borderId="9" xfId="0" applyFill="1" applyBorder="1" applyAlignment="1">
      <alignment horizontal="center"/>
    </xf>
    <xf numFmtId="0" fontId="0" fillId="2" borderId="38" xfId="0" applyFill="1" applyBorder="1" applyAlignment="1">
      <alignment horizontal="left" vertical="center"/>
    </xf>
    <xf numFmtId="0" fontId="0" fillId="5" borderId="1" xfId="0" applyFill="1" applyBorder="1" applyAlignment="1" applyProtection="1">
      <alignment horizontal="center" vertical="center" wrapText="1"/>
      <protection hidden="1"/>
    </xf>
    <xf numFmtId="0" fontId="0" fillId="2" borderId="9" xfId="0" applyFill="1" applyBorder="1" applyAlignment="1">
      <alignment horizontal="center" vertical="center"/>
    </xf>
    <xf numFmtId="0" fontId="9" fillId="2" borderId="2" xfId="0" applyFont="1" applyFill="1" applyBorder="1" applyAlignment="1">
      <alignment horizontal="left"/>
    </xf>
    <xf numFmtId="0" fontId="9" fillId="2" borderId="3" xfId="0" applyFont="1" applyFill="1" applyBorder="1" applyAlignment="1">
      <alignment horizontal="left"/>
    </xf>
    <xf numFmtId="0" fontId="9" fillId="2" borderId="4" xfId="0" applyFont="1" applyFill="1" applyBorder="1" applyAlignment="1">
      <alignment horizontal="left"/>
    </xf>
    <xf numFmtId="0" fontId="2" fillId="3" borderId="28" xfId="0" applyFont="1" applyFill="1" applyBorder="1" applyAlignment="1">
      <alignment horizontal="center"/>
    </xf>
    <xf numFmtId="0" fontId="2" fillId="3" borderId="29" xfId="0" applyFont="1" applyFill="1" applyBorder="1" applyAlignment="1">
      <alignment horizontal="center"/>
    </xf>
    <xf numFmtId="0" fontId="22" fillId="8" borderId="28" xfId="0" applyFont="1" applyFill="1" applyBorder="1" applyAlignment="1">
      <alignment horizontal="center" wrapText="1"/>
    </xf>
    <xf numFmtId="0" fontId="22" fillId="8" borderId="29" xfId="0" applyFont="1" applyFill="1" applyBorder="1" applyAlignment="1">
      <alignment horizontal="center" wrapText="1"/>
    </xf>
    <xf numFmtId="0" fontId="0" fillId="2" borderId="3" xfId="0" applyFill="1" applyBorder="1" applyAlignment="1">
      <alignment horizontal="center" vertical="center"/>
    </xf>
    <xf numFmtId="0" fontId="1" fillId="0" borderId="0" xfId="0" applyFont="1" applyAlignment="1">
      <alignment horizontal="center" vertical="center" wrapText="1"/>
    </xf>
    <xf numFmtId="0" fontId="4" fillId="5"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7" xfId="0" applyFont="1" applyFill="1" applyBorder="1" applyAlignment="1">
      <alignment horizontal="center" vertical="center" wrapText="1"/>
    </xf>
    <xf numFmtId="1" fontId="2" fillId="0" borderId="9" xfId="0" applyNumberFormat="1" applyFont="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left" vertical="center" wrapText="1"/>
    </xf>
    <xf numFmtId="0" fontId="0" fillId="2" borderId="1" xfId="0" applyFill="1" applyBorder="1" applyAlignment="1">
      <alignment horizontal="left" vertical="center"/>
    </xf>
    <xf numFmtId="0" fontId="0" fillId="2" borderId="2" xfId="0" applyFill="1" applyBorder="1" applyAlignment="1">
      <alignment horizontal="left" vertic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0" borderId="3" xfId="0" applyBorder="1" applyAlignment="1">
      <alignment horizontal="center" vertical="center"/>
    </xf>
    <xf numFmtId="0" fontId="2" fillId="10" borderId="1" xfId="0" applyFont="1" applyFill="1" applyBorder="1" applyAlignment="1">
      <alignment horizontal="center"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9" borderId="2" xfId="0" applyFill="1" applyBorder="1" applyAlignment="1">
      <alignment horizontal="center" vertical="center"/>
    </xf>
    <xf numFmtId="0" fontId="0" fillId="9" borderId="3" xfId="0" applyFill="1" applyBorder="1" applyAlignment="1">
      <alignment horizontal="center" vertical="center"/>
    </xf>
    <xf numFmtId="0" fontId="0" fillId="9" borderId="4" xfId="0" applyFill="1" applyBorder="1" applyAlignment="1">
      <alignment horizontal="center" vertical="center"/>
    </xf>
    <xf numFmtId="2" fontId="0" fillId="0" borderId="2" xfId="0" applyNumberFormat="1" applyBorder="1" applyAlignment="1">
      <alignment horizontal="center" vertical="center" wrapText="1"/>
    </xf>
    <xf numFmtId="2" fontId="0" fillId="0" borderId="4" xfId="0" applyNumberFormat="1" applyBorder="1" applyAlignment="1">
      <alignment horizontal="center" vertical="center" wrapText="1"/>
    </xf>
    <xf numFmtId="9" fontId="0" fillId="5" borderId="2" xfId="3" applyFont="1" applyFill="1" applyBorder="1" applyAlignment="1" applyProtection="1">
      <alignment horizontal="center" vertical="center" wrapText="1"/>
    </xf>
    <xf numFmtId="9" fontId="0" fillId="5" borderId="4" xfId="3" applyFont="1" applyFill="1" applyBorder="1" applyAlignment="1" applyProtection="1">
      <alignment horizontal="center" vertical="center" wrapText="1"/>
    </xf>
    <xf numFmtId="0" fontId="0" fillId="0" borderId="3" xfId="0" applyBorder="1" applyAlignment="1">
      <alignment horizontal="center" vertical="center" wrapText="1"/>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4" fillId="2" borderId="1" xfId="0" applyFont="1" applyFill="1" applyBorder="1" applyAlignment="1">
      <alignment horizontal="center"/>
    </xf>
    <xf numFmtId="0" fontId="0" fillId="2" borderId="26" xfId="0" applyFill="1" applyBorder="1" applyAlignment="1">
      <alignment horizontal="left" vertical="center"/>
    </xf>
    <xf numFmtId="0" fontId="0" fillId="2" borderId="7" xfId="0" applyFill="1" applyBorder="1" applyAlignment="1">
      <alignment horizontal="center" vertical="center" wrapText="1"/>
    </xf>
    <xf numFmtId="0" fontId="6" fillId="2" borderId="8" xfId="0" applyFont="1" applyFill="1" applyBorder="1" applyAlignment="1">
      <alignment horizontal="left" vertical="center" wrapText="1"/>
    </xf>
    <xf numFmtId="0" fontId="4" fillId="5" borderId="2" xfId="0" applyFont="1" applyFill="1" applyBorder="1" applyAlignment="1" applyProtection="1">
      <alignment horizontal="center" vertical="center" wrapText="1"/>
      <protection hidden="1"/>
    </xf>
    <xf numFmtId="0" fontId="4" fillId="5" borderId="4" xfId="0" applyFont="1" applyFill="1" applyBorder="1" applyAlignment="1" applyProtection="1">
      <alignment horizontal="center" vertical="center" wrapText="1"/>
      <protection hidden="1"/>
    </xf>
    <xf numFmtId="1" fontId="0" fillId="0" borderId="2" xfId="0" applyNumberFormat="1" applyBorder="1" applyAlignment="1">
      <alignment horizontal="center" vertical="center"/>
    </xf>
    <xf numFmtId="1" fontId="0" fillId="0" borderId="4" xfId="0" applyNumberFormat="1" applyBorder="1" applyAlignment="1">
      <alignment horizontal="center" vertical="center"/>
    </xf>
    <xf numFmtId="0" fontId="6" fillId="2" borderId="28" xfId="0" applyFont="1" applyFill="1" applyBorder="1" applyAlignment="1">
      <alignment horizontal="left" vertical="top" wrapText="1"/>
    </xf>
    <xf numFmtId="0" fontId="0" fillId="0" borderId="1" xfId="0" applyBorder="1" applyAlignment="1">
      <alignment horizontal="center" vertical="center" wrapText="1"/>
    </xf>
    <xf numFmtId="0" fontId="4" fillId="2" borderId="8" xfId="0" applyFont="1" applyFill="1" applyBorder="1" applyAlignment="1">
      <alignment horizontal="center"/>
    </xf>
    <xf numFmtId="0" fontId="0" fillId="2" borderId="17" xfId="0" applyFill="1" applyBorder="1" applyAlignment="1">
      <alignment horizontal="left" vertical="center"/>
    </xf>
    <xf numFmtId="0" fontId="0" fillId="9" borderId="17" xfId="0" applyFill="1" applyBorder="1" applyAlignment="1">
      <alignment horizontal="center" vertical="center"/>
    </xf>
    <xf numFmtId="0" fontId="0" fillId="0" borderId="8" xfId="0" applyBorder="1" applyAlignment="1">
      <alignment horizontal="center" vertical="center"/>
    </xf>
    <xf numFmtId="0" fontId="2" fillId="3" borderId="9" xfId="0" applyFont="1" applyFill="1" applyBorder="1" applyAlignment="1">
      <alignment horizontal="center"/>
    </xf>
    <xf numFmtId="0" fontId="0" fillId="2" borderId="9" xfId="0" applyFill="1" applyBorder="1" applyAlignment="1">
      <alignment horizontal="center" vertical="center" wrapText="1"/>
    </xf>
    <xf numFmtId="0" fontId="0" fillId="2" borderId="5" xfId="0" applyFill="1" applyBorder="1" applyAlignment="1">
      <alignment horizontal="center" wrapText="1"/>
    </xf>
    <xf numFmtId="0" fontId="0" fillId="2" borderId="2" xfId="0" applyFill="1" applyBorder="1" applyAlignment="1">
      <alignment horizontal="center" wrapText="1"/>
    </xf>
    <xf numFmtId="0" fontId="0" fillId="2" borderId="5" xfId="0" applyFill="1" applyBorder="1" applyAlignment="1">
      <alignment horizontal="left" vertical="center"/>
    </xf>
    <xf numFmtId="0" fontId="0" fillId="11" borderId="23" xfId="0" applyFill="1" applyBorder="1" applyAlignment="1">
      <alignment horizontal="center" vertical="center"/>
    </xf>
    <xf numFmtId="0" fontId="0" fillId="11" borderId="24" xfId="0" applyFill="1" applyBorder="1" applyAlignment="1">
      <alignment horizontal="center" vertical="center"/>
    </xf>
    <xf numFmtId="0" fontId="0" fillId="11" borderId="25" xfId="0" applyFill="1" applyBorder="1" applyAlignment="1">
      <alignment horizontal="center" vertical="center"/>
    </xf>
    <xf numFmtId="0" fontId="0" fillId="8" borderId="28" xfId="0" applyFill="1" applyBorder="1" applyAlignment="1">
      <alignment horizontal="center"/>
    </xf>
    <xf numFmtId="1" fontId="0" fillId="0" borderId="1" xfId="0" applyNumberFormat="1" applyBorder="1" applyAlignment="1">
      <alignment horizontal="center" vertical="center"/>
    </xf>
    <xf numFmtId="0" fontId="2" fillId="0" borderId="6" xfId="0" applyFont="1" applyBorder="1" applyAlignment="1">
      <alignment horizontal="center" vertical="center"/>
    </xf>
    <xf numFmtId="0" fontId="0" fillId="2" borderId="0" xfId="0" applyFill="1" applyAlignment="1">
      <alignment horizontal="left"/>
    </xf>
  </cellXfs>
  <cellStyles count="4">
    <cellStyle name="Hipersaite" xfId="2" builtinId="8"/>
    <cellStyle name="Normal_Feuil4" xfId="1" xr:uid="{00000000-0005-0000-0000-000002000000}"/>
    <cellStyle name="Parasts" xfId="0" builtinId="0"/>
    <cellStyle name="Procenti" xfId="3" builtinId="5"/>
  </cellStyles>
  <dxfs count="1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3F3F3"/>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305"/>
  <sheetViews>
    <sheetView tabSelected="1" zoomScale="110" zoomScaleNormal="110" workbookViewId="0">
      <selection activeCell="I48" sqref="I48"/>
    </sheetView>
  </sheetViews>
  <sheetFormatPr defaultRowHeight="14.45"/>
  <cols>
    <col min="1" max="1" width="11.85546875" customWidth="1"/>
    <col min="2" max="2" width="8.5703125" customWidth="1"/>
    <col min="3" max="3" width="16.7109375" customWidth="1"/>
    <col min="4" max="4" width="17.7109375" customWidth="1"/>
    <col min="5" max="5" width="12.85546875" customWidth="1"/>
    <col min="6" max="6" width="8.7109375" customWidth="1"/>
    <col min="7" max="7" width="10.5703125" customWidth="1"/>
    <col min="8" max="8" width="10.42578125" customWidth="1"/>
    <col min="9" max="9" width="13" customWidth="1"/>
    <col min="10" max="10" width="11.42578125" customWidth="1"/>
    <col min="11" max="11" width="15.42578125" customWidth="1"/>
    <col min="13" max="13" width="27.140625" customWidth="1"/>
  </cols>
  <sheetData>
    <row r="1" spans="1:12" ht="52.5" customHeight="1">
      <c r="A1" s="174" t="s">
        <v>0</v>
      </c>
      <c r="B1" s="174"/>
      <c r="C1" s="174"/>
      <c r="D1" s="174"/>
      <c r="E1" s="174"/>
      <c r="F1" s="174"/>
      <c r="G1" s="174"/>
      <c r="H1" s="174"/>
      <c r="I1" s="174"/>
      <c r="J1" s="174"/>
    </row>
    <row r="2" spans="1:12">
      <c r="A2" s="105" t="s">
        <v>1</v>
      </c>
      <c r="B2" s="105"/>
      <c r="C2" s="105"/>
      <c r="D2" s="105"/>
      <c r="E2" s="105"/>
      <c r="F2" s="105"/>
      <c r="G2" s="105"/>
      <c r="H2" s="105"/>
      <c r="I2" s="105"/>
      <c r="J2" s="105"/>
    </row>
    <row r="3" spans="1:12" ht="26.25" customHeight="1">
      <c r="A3" s="182" t="s">
        <v>2</v>
      </c>
      <c r="B3" s="103" t="s">
        <v>3</v>
      </c>
      <c r="C3" s="103"/>
      <c r="D3" s="103"/>
      <c r="E3" s="103"/>
      <c r="F3" s="209" t="s">
        <v>4</v>
      </c>
      <c r="G3" s="209"/>
      <c r="H3" s="209"/>
      <c r="I3" s="209"/>
      <c r="J3" s="209"/>
      <c r="K3" s="75">
        <v>4</v>
      </c>
    </row>
    <row r="4" spans="1:12" ht="24" customHeight="1">
      <c r="A4" s="182"/>
      <c r="B4" s="175" t="str">
        <f>IFERROR(INDEX('Skaidrojumi 1. daļa un biotopi'!$B$3:$C$5,MATCH(Anketa!$F$3,'Skaidrojumi 1. daļa un biotopi'!$B$3:$B$5,0),2),"")</f>
        <v>teritorijas, kas noteiktas īpaši aizsargājamo sugu un īpaši aizsargājamo biotopu aizsardzībai</v>
      </c>
      <c r="C4" s="176"/>
      <c r="D4" s="176"/>
      <c r="E4" s="176"/>
      <c r="F4" s="176"/>
      <c r="G4" s="176"/>
      <c r="H4" s="176"/>
      <c r="I4" s="176"/>
      <c r="J4" s="177"/>
    </row>
    <row r="5" spans="1:12" ht="21" customHeight="1">
      <c r="A5" s="145" t="s">
        <v>5</v>
      </c>
      <c r="B5" s="132" t="s">
        <v>6</v>
      </c>
      <c r="C5" s="132"/>
      <c r="D5" s="132"/>
      <c r="E5" s="178">
        <v>407</v>
      </c>
      <c r="F5" s="178"/>
      <c r="G5" s="178"/>
      <c r="H5" s="178"/>
      <c r="I5" s="178"/>
      <c r="J5" s="178"/>
    </row>
    <row r="6" spans="1:12" ht="21" customHeight="1">
      <c r="A6" s="132"/>
      <c r="B6" s="182" t="s">
        <v>7</v>
      </c>
      <c r="C6" s="188"/>
      <c r="D6" s="189"/>
      <c r="E6" s="190"/>
      <c r="F6" s="191"/>
      <c r="G6" s="191"/>
      <c r="H6" s="191"/>
      <c r="I6" s="191"/>
      <c r="J6" s="192"/>
    </row>
    <row r="7" spans="1:12" ht="21" customHeight="1">
      <c r="A7" s="42" t="s">
        <v>8</v>
      </c>
      <c r="B7" s="181" t="s">
        <v>9</v>
      </c>
      <c r="C7" s="181"/>
      <c r="D7" s="181"/>
      <c r="E7" s="179" t="s">
        <v>10</v>
      </c>
      <c r="F7" s="179"/>
      <c r="G7" s="179"/>
      <c r="H7" s="179"/>
      <c r="I7" s="179"/>
      <c r="J7" s="179"/>
    </row>
    <row r="8" spans="1:12" ht="33.75" customHeight="1">
      <c r="A8" s="42" t="s">
        <v>11</v>
      </c>
      <c r="B8" s="183" t="s">
        <v>12</v>
      </c>
      <c r="C8" s="184"/>
      <c r="D8" s="185"/>
      <c r="E8" s="127" t="s">
        <v>13</v>
      </c>
      <c r="F8" s="186"/>
      <c r="G8" s="186"/>
      <c r="H8" s="186"/>
      <c r="I8" s="186"/>
      <c r="J8" s="128"/>
    </row>
    <row r="9" spans="1:12" ht="21" customHeight="1">
      <c r="A9" s="42" t="s">
        <v>14</v>
      </c>
      <c r="B9" s="181" t="s">
        <v>15</v>
      </c>
      <c r="C9" s="181"/>
      <c r="D9" s="181"/>
      <c r="E9" s="187" t="s">
        <v>16</v>
      </c>
      <c r="F9" s="187"/>
      <c r="G9" s="187"/>
      <c r="H9" s="187"/>
      <c r="I9" s="187"/>
      <c r="J9" s="187"/>
    </row>
    <row r="10" spans="1:12" ht="22.5" customHeight="1">
      <c r="A10" s="42" t="s">
        <v>17</v>
      </c>
      <c r="B10" s="180" t="s">
        <v>18</v>
      </c>
      <c r="C10" s="180"/>
      <c r="D10" s="180"/>
      <c r="E10" s="180"/>
      <c r="F10" s="179" t="s">
        <v>19</v>
      </c>
      <c r="G10" s="179"/>
      <c r="H10" s="179"/>
      <c r="I10" s="179"/>
      <c r="J10" s="179"/>
    </row>
    <row r="11" spans="1:12" ht="22.5" customHeight="1">
      <c r="A11" s="42" t="s">
        <v>20</v>
      </c>
      <c r="B11" s="180" t="s">
        <v>21</v>
      </c>
      <c r="C11" s="180"/>
      <c r="D11" s="180"/>
      <c r="E11" s="180"/>
      <c r="F11" s="179" t="s">
        <v>22</v>
      </c>
      <c r="G11" s="179"/>
      <c r="H11" s="179"/>
      <c r="I11" s="179"/>
      <c r="J11" s="179"/>
    </row>
    <row r="12" spans="1:12" ht="22.5" customHeight="1">
      <c r="A12" s="181" t="s">
        <v>23</v>
      </c>
      <c r="B12" s="180" t="s">
        <v>24</v>
      </c>
      <c r="C12" s="180"/>
      <c r="D12" s="180"/>
      <c r="E12" s="180"/>
      <c r="F12" s="29" t="s">
        <v>25</v>
      </c>
      <c r="G12" s="179">
        <v>692685</v>
      </c>
      <c r="H12" s="179"/>
      <c r="I12" s="179"/>
      <c r="J12" s="179"/>
    </row>
    <row r="13" spans="1:12" ht="22.5" customHeight="1">
      <c r="A13" s="181"/>
      <c r="B13" s="180"/>
      <c r="C13" s="180"/>
      <c r="D13" s="180"/>
      <c r="E13" s="180"/>
      <c r="F13" s="29" t="s">
        <v>26</v>
      </c>
      <c r="G13" s="179">
        <v>349598</v>
      </c>
      <c r="H13" s="179"/>
      <c r="I13" s="179"/>
      <c r="J13" s="179"/>
    </row>
    <row r="14" spans="1:12" ht="23.25" customHeight="1">
      <c r="A14" s="49" t="s">
        <v>27</v>
      </c>
      <c r="B14" s="159" t="s">
        <v>28</v>
      </c>
      <c r="C14" s="160"/>
      <c r="D14" s="67">
        <f>IFERROR(INDEX('N200 info'!$A$2:$L$342,MATCH(Anketa!$E$5,'N200 info'!$A$2:$A$342,0),2),"")</f>
        <v>338.40244000000001</v>
      </c>
      <c r="E14" s="159" t="s">
        <v>29</v>
      </c>
      <c r="F14" s="161"/>
      <c r="G14" s="161"/>
      <c r="H14" s="160"/>
      <c r="I14" s="213">
        <v>3</v>
      </c>
      <c r="J14" s="213"/>
    </row>
    <row r="15" spans="1:12">
      <c r="A15" s="169" t="s">
        <v>30</v>
      </c>
      <c r="B15" s="169"/>
      <c r="C15" s="169"/>
      <c r="D15" s="169"/>
      <c r="E15" s="169"/>
      <c r="F15" s="169"/>
      <c r="G15" s="169"/>
      <c r="H15" s="169"/>
      <c r="I15" s="169"/>
      <c r="J15" s="169"/>
      <c r="K15" s="169"/>
      <c r="L15" s="170"/>
    </row>
    <row r="16" spans="1:12" ht="15" customHeight="1">
      <c r="A16" s="165" t="s">
        <v>31</v>
      </c>
      <c r="B16" s="165" t="s">
        <v>32</v>
      </c>
      <c r="C16" s="165"/>
      <c r="D16" s="165"/>
      <c r="E16" s="215" t="s">
        <v>33</v>
      </c>
      <c r="F16" s="215" t="s">
        <v>34</v>
      </c>
      <c r="G16" s="162" t="s">
        <v>35</v>
      </c>
      <c r="H16" s="162"/>
      <c r="I16" s="162"/>
      <c r="J16" s="162"/>
      <c r="K16" s="216" t="s">
        <v>36</v>
      </c>
      <c r="L16" s="171" t="s">
        <v>37</v>
      </c>
    </row>
    <row r="17" spans="1:14" ht="30" customHeight="1">
      <c r="A17" s="104"/>
      <c r="B17" s="104"/>
      <c r="C17" s="104"/>
      <c r="D17" s="104"/>
      <c r="E17" s="103"/>
      <c r="F17" s="103"/>
      <c r="G17" s="30" t="s">
        <v>38</v>
      </c>
      <c r="H17" s="30" t="s">
        <v>39</v>
      </c>
      <c r="I17" s="30" t="s">
        <v>40</v>
      </c>
      <c r="J17" s="30" t="s">
        <v>41</v>
      </c>
      <c r="K17" s="217"/>
      <c r="L17" s="172"/>
    </row>
    <row r="18" spans="1:14" ht="29.25" customHeight="1">
      <c r="A18" s="43" t="str">
        <f>'Biotopi poligonos'!$G3</f>
        <v>7110*</v>
      </c>
      <c r="B18" s="164" t="str">
        <f>IFERROR(INDEX('Skaidrojumi 1. daļa un biotopi'!$B$18:$C$78,MATCH(Anketa!A18,'Skaidrojumi 1. daļa un biotopi'!$B$18:$B$78,0),2),"")</f>
        <v>Neskarti augstie purvi</v>
      </c>
      <c r="C18" s="164"/>
      <c r="D18" s="164"/>
      <c r="E18" s="73">
        <f>'Biotopi poligonos'!$H3</f>
        <v>102.34387599999999</v>
      </c>
      <c r="F18" s="43" t="s">
        <v>42</v>
      </c>
      <c r="G18" s="43" t="s">
        <v>43</v>
      </c>
      <c r="H18" s="43" t="s">
        <v>44</v>
      </c>
      <c r="I18" s="43" t="s">
        <v>45</v>
      </c>
      <c r="J18" s="43" t="s">
        <v>43</v>
      </c>
      <c r="K18" s="76">
        <f>IFERROR(INDEX(Sheet1!$A$2:$B$61,MATCH($A18,Sheet1!$A$2:$A$61,0),2),"")</f>
        <v>83909.950417</v>
      </c>
      <c r="L18" s="77">
        <f>E18*100/K18</f>
        <v>0.12196870036436742</v>
      </c>
      <c r="M18" s="6"/>
      <c r="N18" s="6"/>
    </row>
    <row r="19" spans="1:14" ht="27" customHeight="1">
      <c r="A19" s="43">
        <f>'Biotopi poligonos'!$G4</f>
        <v>7120</v>
      </c>
      <c r="B19" s="164" t="str">
        <f>IFERROR(INDEX('Skaidrojumi 1. daļa un biotopi'!$B$18:$C$78,MATCH(Anketa!A19,'Skaidrojumi 1. daļa un biotopi'!$B$18:$B$78,0),2),"")</f>
        <v>Degradēti augstie purvi, kuros iespējama vai noris dabiskā atjaunošanās</v>
      </c>
      <c r="C19" s="164"/>
      <c r="D19" s="164"/>
      <c r="E19" s="73">
        <f>'Biotopi poligonos'!$H4</f>
        <v>27.31475</v>
      </c>
      <c r="F19" s="43" t="s">
        <v>42</v>
      </c>
      <c r="G19" s="43" t="s">
        <v>45</v>
      </c>
      <c r="H19" s="43" t="s">
        <v>44</v>
      </c>
      <c r="I19" s="43" t="s">
        <v>45</v>
      </c>
      <c r="J19" s="43" t="s">
        <v>45</v>
      </c>
      <c r="K19" s="76">
        <f>IFERROR(INDEX(Sheet1!$A$2:$B$61,MATCH($A19,Sheet1!$A$2:$A$61,0),2),"")</f>
        <v>4593.330817</v>
      </c>
      <c r="L19" s="77">
        <f t="shared" ref="L19:L23" si="0">E19*100/K19</f>
        <v>0.59466106597216162</v>
      </c>
    </row>
    <row r="20" spans="1:14" ht="30.75" customHeight="1">
      <c r="A20" s="43" t="str">
        <f>'Biotopi poligonos'!$G5</f>
        <v>9010*</v>
      </c>
      <c r="B20" s="164" t="str">
        <f>IFERROR(INDEX('Skaidrojumi 1. daļa un biotopi'!$B$18:$C$78,MATCH(Anketa!A20,'Skaidrojumi 1. daļa un biotopi'!$B$18:$B$78,0),2),"")</f>
        <v>Veci vai dabiski boreāli meži</v>
      </c>
      <c r="C20" s="164"/>
      <c r="D20" s="164"/>
      <c r="E20" s="73">
        <f>'Biotopi poligonos'!$H5</f>
        <v>60.190528</v>
      </c>
      <c r="F20" s="43" t="s">
        <v>42</v>
      </c>
      <c r="G20" s="43" t="s">
        <v>43</v>
      </c>
      <c r="H20" s="43" t="s">
        <v>44</v>
      </c>
      <c r="I20" s="43" t="s">
        <v>45</v>
      </c>
      <c r="J20" s="43" t="s">
        <v>43</v>
      </c>
      <c r="K20" s="76">
        <f>IFERROR(INDEX(Sheet1!$A$2:$B$61,MATCH($A20,Sheet1!$A$2:$A$61,0),2),"")</f>
        <v>27977.709726000001</v>
      </c>
      <c r="L20" s="77">
        <f t="shared" si="0"/>
        <v>0.21513743830169296</v>
      </c>
    </row>
    <row r="21" spans="1:14" ht="30.75" customHeight="1">
      <c r="A21" s="43">
        <f>'Biotopi poligonos'!$G6</f>
        <v>9050</v>
      </c>
      <c r="B21" s="164" t="str">
        <f>IFERROR(INDEX('Skaidrojumi 1. daļa un biotopi'!$B$18:$C$78,MATCH(Anketa!A21,'Skaidrojumi 1. daļa un biotopi'!$B$18:$B$78,0),2),"")</f>
        <v>Lakstaugiem bagāti egļu meži</v>
      </c>
      <c r="C21" s="164"/>
      <c r="D21" s="164"/>
      <c r="E21" s="73">
        <f>'Biotopi poligonos'!$H6</f>
        <v>1.4465209999999999</v>
      </c>
      <c r="F21" s="43" t="s">
        <v>42</v>
      </c>
      <c r="G21" s="43" t="s">
        <v>45</v>
      </c>
      <c r="H21" s="43" t="s">
        <v>44</v>
      </c>
      <c r="I21" s="43" t="s">
        <v>45</v>
      </c>
      <c r="J21" s="43" t="s">
        <v>45</v>
      </c>
      <c r="K21" s="76">
        <f>IFERROR(INDEX(Sheet1!$A$2:$B$61,MATCH($A21,Sheet1!$A$2:$A$61,0),2),"")</f>
        <v>7200.9539089999998</v>
      </c>
      <c r="L21" s="77">
        <f t="shared" si="0"/>
        <v>2.0087908050516589E-2</v>
      </c>
    </row>
    <row r="22" spans="1:14" ht="30.75" customHeight="1">
      <c r="A22" s="43" t="str">
        <f>'Biotopi poligonos'!$G7</f>
        <v>91D0*</v>
      </c>
      <c r="B22" s="164" t="str">
        <f>IFERROR(INDEX('Skaidrojumi 1. daļa un biotopi'!$B$18:$C$78,MATCH(Anketa!A22,'Skaidrojumi 1. daļa un biotopi'!$B$18:$B$78,0),2),"")</f>
        <v>Purvaini meži</v>
      </c>
      <c r="C22" s="164"/>
      <c r="D22" s="164"/>
      <c r="E22" s="73">
        <f>'Biotopi poligonos'!$H7</f>
        <v>1.927044</v>
      </c>
      <c r="F22" s="43" t="s">
        <v>42</v>
      </c>
      <c r="G22" s="43" t="s">
        <v>45</v>
      </c>
      <c r="H22" s="43" t="s">
        <v>44</v>
      </c>
      <c r="I22" s="43" t="s">
        <v>45</v>
      </c>
      <c r="J22" s="43" t="s">
        <v>45</v>
      </c>
      <c r="K22" s="76">
        <f>IFERROR(INDEX(Sheet1!$A$2:$B$61,MATCH($A22,Sheet1!$A$2:$A$61,0),2),"")</f>
        <v>33176.504542000002</v>
      </c>
      <c r="L22" s="77">
        <f t="shared" si="0"/>
        <v>5.8084600128999325E-3</v>
      </c>
    </row>
    <row r="23" spans="1:14" ht="30.75" customHeight="1">
      <c r="A23" s="43" t="str">
        <f>'Biotopi poligonos'!$G8</f>
        <v>91E0*</v>
      </c>
      <c r="B23" s="164" t="str">
        <f>IFERROR(INDEX('Skaidrojumi 1. daļa un biotopi'!$B$18:$C$78,MATCH(Anketa!A23,'Skaidrojumi 1. daļa un biotopi'!$B$18:$B$78,0),2),"")</f>
        <v>Aluviāli meži (aluviāli krastmalu un palieņu meži)</v>
      </c>
      <c r="C23" s="164"/>
      <c r="D23" s="164"/>
      <c r="E23" s="73">
        <f>'Biotopi poligonos'!$H8</f>
        <v>0.48904300000000001</v>
      </c>
      <c r="F23" s="43" t="s">
        <v>42</v>
      </c>
      <c r="G23" s="43" t="s">
        <v>44</v>
      </c>
      <c r="H23" s="43" t="s">
        <v>44</v>
      </c>
      <c r="I23" s="43" t="s">
        <v>45</v>
      </c>
      <c r="J23" s="43" t="s">
        <v>44</v>
      </c>
      <c r="K23" s="76">
        <f>IFERROR(INDEX(Sheet1!$A$2:$B$61,MATCH($A23,Sheet1!$A$2:$A$61,0),2),"")</f>
        <v>4427.5539719999997</v>
      </c>
      <c r="L23" s="77">
        <f t="shared" si="0"/>
        <v>1.104544412315975E-2</v>
      </c>
    </row>
    <row r="24" spans="1:14" ht="63" customHeight="1">
      <c r="A24" s="208" t="s">
        <v>46</v>
      </c>
      <c r="B24" s="208"/>
      <c r="C24" s="208"/>
      <c r="D24" s="208"/>
      <c r="E24" s="208"/>
      <c r="F24" s="208"/>
      <c r="G24" s="208"/>
      <c r="H24" s="208"/>
      <c r="I24" s="208"/>
      <c r="J24" s="208"/>
      <c r="K24" s="208"/>
      <c r="L24" s="208"/>
    </row>
    <row r="25" spans="1:14" ht="22.5" customHeight="1">
      <c r="A25" s="66" t="s">
        <v>47</v>
      </c>
      <c r="B25" s="96" t="s">
        <v>48</v>
      </c>
      <c r="C25" s="98"/>
      <c r="D25" s="74">
        <f>IFERROR(INDEX('N200 info'!$A$2:$L$342,MATCH(Anketa!$E$5,'N200 info'!$A$2:$A$342,0),9),"")</f>
        <v>193.71176500000001</v>
      </c>
      <c r="E25" s="96" t="s">
        <v>49</v>
      </c>
      <c r="F25" s="97"/>
      <c r="G25" s="98"/>
      <c r="H25" s="78">
        <f>IFERROR(INDEX('N200 info'!$A$2:$L$342,MATCH(Anketa!$E$5,'N200 info'!$A$2:$A$342,0),10),"")</f>
        <v>0.57243016628367105</v>
      </c>
      <c r="I25" s="65"/>
      <c r="J25" s="85"/>
      <c r="K25" s="85"/>
    </row>
    <row r="26" spans="1:14">
      <c r="A26" s="105" t="s">
        <v>50</v>
      </c>
      <c r="B26" s="105"/>
      <c r="C26" s="105"/>
      <c r="D26" s="105"/>
      <c r="E26" s="105"/>
      <c r="F26" s="105"/>
      <c r="G26" s="105"/>
      <c r="H26" s="105"/>
      <c r="I26" s="105"/>
      <c r="J26" s="105"/>
      <c r="K26" s="39"/>
    </row>
    <row r="27" spans="1:14" ht="28.5" customHeight="1">
      <c r="A27" s="106" t="s">
        <v>51</v>
      </c>
      <c r="B27" s="106"/>
      <c r="C27" s="106"/>
      <c r="D27" s="106"/>
      <c r="E27" s="106"/>
      <c r="F27" s="106"/>
      <c r="G27" s="106"/>
      <c r="H27" s="106"/>
      <c r="I27" s="106"/>
      <c r="J27" s="106"/>
      <c r="K27" s="39"/>
    </row>
    <row r="28" spans="1:14" ht="28.5" customHeight="1">
      <c r="A28" s="99" t="s">
        <v>52</v>
      </c>
      <c r="B28" s="100"/>
      <c r="C28" s="101"/>
      <c r="D28" s="95">
        <v>2</v>
      </c>
      <c r="E28" s="102"/>
      <c r="F28" s="102"/>
      <c r="G28" s="102"/>
      <c r="H28" s="102"/>
      <c r="I28" s="102"/>
      <c r="J28" s="102"/>
      <c r="K28" s="39"/>
    </row>
    <row r="29" spans="1:14" ht="31.5" customHeight="1">
      <c r="A29" s="173" t="s">
        <v>53</v>
      </c>
      <c r="B29" s="173"/>
      <c r="C29" s="173"/>
      <c r="D29" s="126"/>
      <c r="E29" s="103" t="s">
        <v>54</v>
      </c>
      <c r="F29" s="103"/>
      <c r="G29" s="103"/>
      <c r="H29" s="103"/>
      <c r="I29" s="103"/>
      <c r="J29" s="103"/>
      <c r="K29" s="37"/>
    </row>
    <row r="30" spans="1:14" ht="25.5" customHeight="1">
      <c r="A30" s="103" t="s">
        <v>55</v>
      </c>
      <c r="B30" s="104" t="s">
        <v>31</v>
      </c>
      <c r="C30" s="103" t="s">
        <v>56</v>
      </c>
      <c r="D30" s="103" t="s">
        <v>57</v>
      </c>
      <c r="E30" s="104" t="s">
        <v>58</v>
      </c>
      <c r="F30" s="103" t="s">
        <v>59</v>
      </c>
      <c r="G30" s="103"/>
      <c r="H30" s="104" t="s">
        <v>60</v>
      </c>
      <c r="I30" s="103" t="s">
        <v>61</v>
      </c>
      <c r="J30" s="103" t="s">
        <v>34</v>
      </c>
      <c r="K30" s="40"/>
      <c r="L30" s="41"/>
      <c r="M30" s="40"/>
    </row>
    <row r="31" spans="1:14" ht="24" customHeight="1">
      <c r="A31" s="103"/>
      <c r="B31" s="104"/>
      <c r="C31" s="103"/>
      <c r="D31" s="103"/>
      <c r="E31" s="104"/>
      <c r="F31" s="38" t="s">
        <v>62</v>
      </c>
      <c r="G31" s="38" t="s">
        <v>63</v>
      </c>
      <c r="H31" s="104"/>
      <c r="I31" s="103"/>
      <c r="J31" s="103"/>
      <c r="K31" s="40"/>
      <c r="L31" s="41"/>
      <c r="M31" s="40"/>
    </row>
    <row r="32" spans="1:14" ht="30.75" customHeight="1">
      <c r="A32" s="134" t="s">
        <v>64</v>
      </c>
      <c r="B32" s="134"/>
      <c r="C32" s="134"/>
      <c r="D32" s="134"/>
      <c r="E32" s="134"/>
      <c r="F32" s="134"/>
      <c r="G32" s="134"/>
      <c r="H32" s="134"/>
      <c r="I32" s="134"/>
      <c r="J32" s="134"/>
      <c r="K32" s="40"/>
      <c r="L32" s="41"/>
      <c r="M32" s="40"/>
    </row>
    <row r="33" spans="1:12" ht="31.5" customHeight="1">
      <c r="A33" s="91"/>
      <c r="B33" s="92" t="str">
        <f>IFERROR(INDEX('Biotopu direktīvas II p. sugas'!$B$2:$D$69,MATCH($D33,'Biotopu direktīvas II p. sugas'!$B$2:$B$69,0),3),"")</f>
        <v/>
      </c>
      <c r="C33" s="93" t="str">
        <f>IFERROR(INDEX('Biotopu direktīvas II p. sugas'!$B$2:$D$69,MATCH($D33,'Biotopu direktīvas II p. sugas'!$B$2:$B$69,0),2),"")</f>
        <v/>
      </c>
      <c r="D33" s="94"/>
      <c r="E33" s="91"/>
      <c r="F33" s="91" t="str">
        <f>IFERROR(INDEX('Sugas skaidrojumi'!$A$12:$B$15,MATCH(Anketa!E33,'Sugas skaidrojumi'!$A$12:$A$15,0),2),"")</f>
        <v/>
      </c>
      <c r="G33" s="91"/>
      <c r="H33" s="91"/>
      <c r="I33" s="91"/>
      <c r="J33" s="91"/>
      <c r="K33" s="37"/>
    </row>
    <row r="34" spans="1:12" ht="17.25" customHeight="1">
      <c r="A34" s="166" t="s">
        <v>65</v>
      </c>
      <c r="B34" s="167"/>
      <c r="C34" s="167"/>
      <c r="D34" s="167"/>
      <c r="E34" s="167"/>
      <c r="F34" s="167"/>
      <c r="G34" s="167"/>
      <c r="H34" s="167"/>
      <c r="I34" s="167"/>
      <c r="J34" s="168"/>
    </row>
    <row r="35" spans="1:12" ht="29.25" customHeight="1">
      <c r="A35" s="86" t="s">
        <v>66</v>
      </c>
      <c r="B35" s="50"/>
      <c r="C35" s="89" t="s">
        <v>67</v>
      </c>
      <c r="D35" s="88" t="s">
        <v>68</v>
      </c>
      <c r="E35" s="44" t="s">
        <v>69</v>
      </c>
      <c r="F35" s="86">
        <v>1</v>
      </c>
      <c r="G35" s="86" t="s">
        <v>70</v>
      </c>
      <c r="H35" s="44" t="s">
        <v>71</v>
      </c>
      <c r="I35" s="44" t="s">
        <v>72</v>
      </c>
      <c r="J35" s="44" t="s">
        <v>42</v>
      </c>
    </row>
    <row r="36" spans="1:12" ht="31.5" customHeight="1">
      <c r="A36" s="86" t="s">
        <v>66</v>
      </c>
      <c r="B36" s="50"/>
      <c r="C36" s="87" t="s">
        <v>73</v>
      </c>
      <c r="D36" s="90" t="s">
        <v>74</v>
      </c>
      <c r="E36" s="44" t="s">
        <v>69</v>
      </c>
      <c r="F36" s="86">
        <v>1</v>
      </c>
      <c r="G36" s="86" t="s">
        <v>70</v>
      </c>
      <c r="H36" s="44" t="s">
        <v>71</v>
      </c>
      <c r="I36" s="44" t="s">
        <v>72</v>
      </c>
      <c r="J36" s="44" t="s">
        <v>42</v>
      </c>
    </row>
    <row r="37" spans="1:12" ht="124.5" customHeight="1" thickBot="1">
      <c r="A37" s="135" t="s">
        <v>75</v>
      </c>
      <c r="B37" s="135"/>
      <c r="C37" s="135"/>
      <c r="D37" s="135"/>
      <c r="E37" s="135"/>
      <c r="F37" s="135"/>
      <c r="G37" s="135"/>
      <c r="H37" s="135"/>
      <c r="I37" s="135"/>
      <c r="J37" s="135"/>
    </row>
    <row r="38" spans="1:12" ht="26.25" customHeight="1">
      <c r="A38" s="143" t="s">
        <v>76</v>
      </c>
      <c r="B38" s="215" t="s">
        <v>77</v>
      </c>
      <c r="C38" s="215"/>
      <c r="D38" s="215"/>
      <c r="E38" s="215"/>
      <c r="F38" s="215"/>
      <c r="G38" s="165" t="s">
        <v>33</v>
      </c>
      <c r="H38" s="165"/>
    </row>
    <row r="39" spans="1:12" ht="26.25" customHeight="1">
      <c r="A39" s="143"/>
      <c r="B39" s="122" t="s">
        <v>78</v>
      </c>
      <c r="C39" s="123"/>
      <c r="D39" s="123"/>
      <c r="E39" s="123"/>
      <c r="F39" s="124"/>
      <c r="G39" s="125">
        <f>IFERROR(INDEX('N200 info'!$A$2:$L$342,MATCH(Anketa!$E$5,'N200 info'!$A$2:$A$342,0),12),"")</f>
        <v>0</v>
      </c>
      <c r="H39" s="126"/>
    </row>
    <row r="40" spans="1:12" ht="26.25" customHeight="1">
      <c r="A40" s="163"/>
      <c r="B40" s="122" t="s">
        <v>79</v>
      </c>
      <c r="C40" s="123"/>
      <c r="D40" s="123"/>
      <c r="E40" s="123"/>
      <c r="F40" s="124"/>
      <c r="G40" s="125">
        <f>IFERROR(INDEX('N200 info'!$A$2:$L$342,MATCH(Anketa!$E$5,'N200 info'!$A$2:$A$342,0),6),"")</f>
        <v>335.04702800000001</v>
      </c>
      <c r="H40" s="126"/>
    </row>
    <row r="41" spans="1:12" ht="23.25" customHeight="1">
      <c r="A41" s="201" t="s">
        <v>80</v>
      </c>
      <c r="B41" s="107" t="s">
        <v>81</v>
      </c>
      <c r="C41" s="107"/>
      <c r="D41" s="107"/>
      <c r="E41" s="107"/>
      <c r="F41" s="107"/>
      <c r="G41" s="109"/>
      <c r="H41" s="109"/>
      <c r="I41" s="107"/>
      <c r="J41" s="107"/>
      <c r="K41" s="109"/>
      <c r="L41" s="109"/>
    </row>
    <row r="42" spans="1:12" ht="33" customHeight="1">
      <c r="A42" s="143"/>
      <c r="B42" s="121" t="s">
        <v>82</v>
      </c>
      <c r="C42" s="202"/>
      <c r="D42" s="54" t="s">
        <v>83</v>
      </c>
      <c r="E42" s="121" t="s">
        <v>84</v>
      </c>
      <c r="F42" s="108"/>
      <c r="G42" s="222" t="s">
        <v>85</v>
      </c>
      <c r="H42" s="222"/>
      <c r="I42" s="108" t="s">
        <v>28</v>
      </c>
      <c r="J42" s="108"/>
      <c r="K42" s="107" t="s">
        <v>86</v>
      </c>
      <c r="L42" s="107"/>
    </row>
    <row r="43" spans="1:12" ht="36.75" customHeight="1">
      <c r="A43" s="143"/>
      <c r="B43" s="130" t="s">
        <v>87</v>
      </c>
      <c r="C43" s="131"/>
      <c r="D43" s="48" t="s">
        <v>88</v>
      </c>
      <c r="E43" s="129" t="str">
        <f>IFERROR(INDEX('Mikroliegumu sugas'!A2:B3104,MATCH(Anketa!$D43,'Mikroliegumu sugas'!A2:$A$301,0),2),"")</f>
        <v>Tetrao urogallus</v>
      </c>
      <c r="F43" s="129"/>
      <c r="G43" s="154">
        <v>173</v>
      </c>
      <c r="H43" s="155"/>
      <c r="I43" s="110">
        <f>IFERROR(INDEX('N200 info'!$A$2:$L$342,MATCH(Anketa!$E$5,'N200 info'!$A$2:$A$342,0),4),"")</f>
        <v>204.831199</v>
      </c>
      <c r="J43" s="111"/>
      <c r="K43" s="116">
        <f>IFERROR(INDEX('N200 info'!$A$2:$L$342,MATCH(Anketa!$E$5,'N200 info'!$A$2:$A$342,0),5),"")</f>
        <v>41.769371999999997</v>
      </c>
      <c r="L43" s="117"/>
    </row>
    <row r="44" spans="1:12" ht="36.75" customHeight="1">
      <c r="A44" s="143"/>
      <c r="B44" s="130" t="s">
        <v>87</v>
      </c>
      <c r="C44" s="131"/>
      <c r="D44" s="48" t="s">
        <v>88</v>
      </c>
      <c r="E44" s="129" t="str">
        <f>IFERROR(INDEX('Mikroliegumu sugas'!A3:B3105,MATCH(Anketa!$D44,'Mikroliegumu sugas'!A3:$A$301,0),2),"")</f>
        <v>Tetrao urogallus</v>
      </c>
      <c r="F44" s="129"/>
      <c r="G44" s="127">
        <v>182</v>
      </c>
      <c r="H44" s="128"/>
      <c r="I44" s="112"/>
      <c r="J44" s="113"/>
      <c r="K44" s="118"/>
      <c r="L44" s="113"/>
    </row>
    <row r="45" spans="1:12" ht="36.75" customHeight="1">
      <c r="A45" s="143"/>
      <c r="B45" s="130" t="s">
        <v>87</v>
      </c>
      <c r="C45" s="131"/>
      <c r="D45" s="48" t="s">
        <v>88</v>
      </c>
      <c r="E45" s="129" t="str">
        <f>IFERROR(INDEX('Mikroliegumu sugas'!A2:B3104,MATCH(Anketa!$D45,'Mikroliegumu sugas'!A2:$A$301,0),2),"")</f>
        <v>Tetrao urogallus</v>
      </c>
      <c r="F45" s="129"/>
      <c r="G45" s="223">
        <v>180</v>
      </c>
      <c r="H45" s="223"/>
      <c r="I45" s="114"/>
      <c r="J45" s="115"/>
      <c r="K45" s="119"/>
      <c r="L45" s="120"/>
    </row>
    <row r="46" spans="1:12" ht="36.75" customHeight="1">
      <c r="A46" s="143"/>
      <c r="B46" s="130" t="s">
        <v>87</v>
      </c>
      <c r="C46" s="131"/>
      <c r="D46" s="79" t="s">
        <v>89</v>
      </c>
      <c r="E46" s="204" t="s">
        <v>90</v>
      </c>
      <c r="F46" s="205"/>
      <c r="G46" s="206">
        <v>168</v>
      </c>
      <c r="H46" s="207"/>
      <c r="I46" s="80"/>
      <c r="J46" s="80"/>
      <c r="K46" s="80"/>
      <c r="L46" s="80"/>
    </row>
    <row r="47" spans="1:12" ht="36.75" customHeight="1">
      <c r="A47" s="143"/>
      <c r="B47" s="130"/>
      <c r="C47" s="131"/>
      <c r="D47" s="79" t="s">
        <v>91</v>
      </c>
      <c r="E47" s="204" t="s">
        <v>92</v>
      </c>
      <c r="F47" s="205"/>
      <c r="G47" s="206">
        <v>1656</v>
      </c>
      <c r="H47" s="207"/>
      <c r="I47" s="80"/>
      <c r="J47" s="80"/>
      <c r="K47" s="80"/>
      <c r="L47" s="80"/>
    </row>
    <row r="48" spans="1:12" ht="29.25" customHeight="1">
      <c r="A48" s="163"/>
      <c r="B48" s="203" t="s">
        <v>93</v>
      </c>
      <c r="C48" s="203"/>
      <c r="D48" s="203"/>
      <c r="E48" s="203"/>
      <c r="F48" s="203"/>
      <c r="G48" s="203"/>
      <c r="H48" s="203"/>
      <c r="I48" s="45"/>
    </row>
    <row r="49" spans="1:9" ht="29.25" customHeight="1">
      <c r="A49" s="218" t="s">
        <v>94</v>
      </c>
      <c r="B49" s="188"/>
      <c r="C49" s="188"/>
      <c r="D49" s="188"/>
      <c r="E49" s="188"/>
      <c r="F49" s="188"/>
      <c r="G49" s="188"/>
      <c r="H49" s="189"/>
      <c r="I49" s="45"/>
    </row>
    <row r="50" spans="1:9" ht="26.45" customHeight="1">
      <c r="A50" s="219"/>
      <c r="B50" s="220"/>
      <c r="C50" s="220"/>
      <c r="D50" s="220"/>
      <c r="E50" s="220"/>
      <c r="F50" s="220"/>
      <c r="G50" s="220"/>
      <c r="H50" s="221"/>
      <c r="I50" s="45"/>
    </row>
    <row r="51" spans="1:9" ht="164.45" customHeight="1">
      <c r="A51" s="134" t="s">
        <v>95</v>
      </c>
      <c r="B51" s="134"/>
      <c r="C51" s="134"/>
      <c r="D51" s="134"/>
      <c r="E51" s="134"/>
      <c r="F51" s="134"/>
      <c r="G51" s="134"/>
      <c r="H51" s="134"/>
      <c r="I51" s="45"/>
    </row>
    <row r="52" spans="1:9">
      <c r="A52" s="214" t="s">
        <v>96</v>
      </c>
      <c r="B52" s="214"/>
      <c r="C52" s="214"/>
      <c r="D52" s="214"/>
      <c r="E52" s="214"/>
      <c r="F52" s="214"/>
      <c r="G52" s="214"/>
      <c r="H52" s="214"/>
    </row>
    <row r="53" spans="1:9">
      <c r="A53" s="145" t="s">
        <v>97</v>
      </c>
      <c r="B53" s="104" t="s">
        <v>98</v>
      </c>
      <c r="C53" s="104"/>
      <c r="D53" s="104"/>
      <c r="E53" s="104"/>
      <c r="F53" s="104"/>
      <c r="G53" s="104" t="s">
        <v>99</v>
      </c>
      <c r="H53" s="104"/>
    </row>
    <row r="54" spans="1:9" ht="34.5" customHeight="1">
      <c r="A54" s="143"/>
      <c r="B54" s="104"/>
      <c r="C54" s="104"/>
      <c r="D54" s="104"/>
      <c r="E54" s="104"/>
      <c r="F54" s="104"/>
      <c r="G54" s="29" t="s">
        <v>100</v>
      </c>
      <c r="H54" s="38" t="s">
        <v>101</v>
      </c>
    </row>
    <row r="55" spans="1:9">
      <c r="A55" s="143"/>
      <c r="B55" s="200" t="s">
        <v>102</v>
      </c>
      <c r="C55" s="200"/>
      <c r="D55" s="200"/>
      <c r="E55" s="200"/>
      <c r="F55" s="200"/>
      <c r="G55" s="81">
        <v>338.4</v>
      </c>
      <c r="H55" s="82">
        <f>IFERROR($G55/$D$14,"")</f>
        <v>0.99999278965009819</v>
      </c>
    </row>
    <row r="56" spans="1:9">
      <c r="A56" s="143"/>
      <c r="B56" s="136" t="s">
        <v>103</v>
      </c>
      <c r="C56" s="137"/>
      <c r="D56" s="137"/>
      <c r="E56" s="137"/>
      <c r="F56" s="138"/>
      <c r="G56" s="68">
        <f>IFERROR(INDEX('N200 info'!$A$2:$L$342,MATCH(Anketa!$E$5,'N200 info'!$A$2:$A$342,0),7),"")</f>
        <v>338.40244000000001</v>
      </c>
      <c r="H56" s="47">
        <f>IFERROR(INDEX('N200 info'!$A$2:$L$342,MATCH(Anketa!$E$5,'N200 info'!$A$2:$A$342,0),8),"")</f>
        <v>1</v>
      </c>
    </row>
    <row r="57" spans="1:9">
      <c r="A57" s="143"/>
      <c r="B57" s="200" t="s">
        <v>104</v>
      </c>
      <c r="C57" s="200"/>
      <c r="D57" s="200"/>
      <c r="E57" s="200"/>
      <c r="F57" s="200"/>
      <c r="G57" s="81"/>
      <c r="H57" s="82">
        <f t="shared" ref="H57:H59" si="1">IFERROR($G57/$D$14,"")</f>
        <v>0</v>
      </c>
    </row>
    <row r="58" spans="1:9">
      <c r="A58" s="143"/>
      <c r="B58" s="210" t="s">
        <v>105</v>
      </c>
      <c r="C58" s="210"/>
      <c r="D58" s="210"/>
      <c r="E58" s="210"/>
      <c r="F58" s="210"/>
      <c r="G58" s="83"/>
      <c r="H58" s="82">
        <f t="shared" si="1"/>
        <v>0</v>
      </c>
    </row>
    <row r="59" spans="1:9" ht="15" thickBot="1">
      <c r="A59" s="144"/>
      <c r="B59" s="139" t="s">
        <v>106</v>
      </c>
      <c r="C59" s="140"/>
      <c r="D59" s="140"/>
      <c r="E59" s="140"/>
      <c r="F59" s="141"/>
      <c r="G59" s="84"/>
      <c r="H59" s="82">
        <f t="shared" si="1"/>
        <v>0</v>
      </c>
    </row>
    <row r="60" spans="1:9" ht="27.75" customHeight="1" thickBot="1">
      <c r="A60" s="46" t="s">
        <v>107</v>
      </c>
      <c r="B60" s="211" t="s">
        <v>108</v>
      </c>
      <c r="C60" s="211"/>
      <c r="D60" s="211"/>
      <c r="E60" s="211"/>
      <c r="F60" s="212">
        <v>0</v>
      </c>
      <c r="G60" s="212"/>
      <c r="H60" s="212"/>
    </row>
    <row r="61" spans="1:9">
      <c r="A61" s="142" t="s">
        <v>109</v>
      </c>
      <c r="B61" s="198" t="s">
        <v>110</v>
      </c>
      <c r="C61" s="199"/>
      <c r="D61" s="199"/>
      <c r="E61" s="199"/>
      <c r="F61" s="199"/>
      <c r="G61" s="199" t="s">
        <v>99</v>
      </c>
      <c r="H61" s="199"/>
    </row>
    <row r="62" spans="1:9" ht="32.25" customHeight="1">
      <c r="A62" s="143"/>
      <c r="B62" s="126"/>
      <c r="C62" s="104"/>
      <c r="D62" s="104"/>
      <c r="E62" s="104"/>
      <c r="F62" s="104"/>
      <c r="G62" s="29" t="s">
        <v>100</v>
      </c>
      <c r="H62" s="38" t="s">
        <v>101</v>
      </c>
    </row>
    <row r="63" spans="1:9">
      <c r="A63" s="143"/>
      <c r="B63" s="200" t="s">
        <v>111</v>
      </c>
      <c r="C63" s="200"/>
      <c r="D63" s="200"/>
      <c r="E63" s="200"/>
      <c r="F63" s="200"/>
      <c r="G63" s="81"/>
      <c r="H63" s="82">
        <f t="shared" ref="H63:H69" si="2">IFERROR($G63/$D$14,"")</f>
        <v>0</v>
      </c>
    </row>
    <row r="64" spans="1:9">
      <c r="A64" s="143"/>
      <c r="B64" s="200" t="s">
        <v>112</v>
      </c>
      <c r="C64" s="200"/>
      <c r="D64" s="200"/>
      <c r="E64" s="200"/>
      <c r="F64" s="200"/>
      <c r="G64" s="81"/>
      <c r="H64" s="82">
        <f t="shared" si="2"/>
        <v>0</v>
      </c>
    </row>
    <row r="65" spans="1:8">
      <c r="A65" s="143"/>
      <c r="B65" s="200" t="s">
        <v>113</v>
      </c>
      <c r="C65" s="200"/>
      <c r="D65" s="200"/>
      <c r="E65" s="200"/>
      <c r="F65" s="200"/>
      <c r="G65" s="81"/>
      <c r="H65" s="82">
        <f t="shared" si="2"/>
        <v>0</v>
      </c>
    </row>
    <row r="66" spans="1:8">
      <c r="A66" s="143"/>
      <c r="B66" s="136" t="s">
        <v>114</v>
      </c>
      <c r="C66" s="137"/>
      <c r="D66" s="137"/>
      <c r="E66" s="137"/>
      <c r="F66" s="138"/>
      <c r="G66" s="81"/>
      <c r="H66" s="82">
        <f t="shared" si="2"/>
        <v>0</v>
      </c>
    </row>
    <row r="67" spans="1:8">
      <c r="A67" s="143"/>
      <c r="B67" s="136" t="s">
        <v>115</v>
      </c>
      <c r="C67" s="137"/>
      <c r="D67" s="137"/>
      <c r="E67" s="137"/>
      <c r="F67" s="138"/>
      <c r="G67" s="81"/>
      <c r="H67" s="82">
        <f t="shared" si="2"/>
        <v>0</v>
      </c>
    </row>
    <row r="68" spans="1:8">
      <c r="A68" s="143"/>
      <c r="B68" s="136" t="s">
        <v>116</v>
      </c>
      <c r="C68" s="137"/>
      <c r="D68" s="137"/>
      <c r="E68" s="137"/>
      <c r="F68" s="138"/>
      <c r="G68" s="81"/>
      <c r="H68" s="82">
        <f t="shared" si="2"/>
        <v>0</v>
      </c>
    </row>
    <row r="69" spans="1:8" ht="15" thickBot="1">
      <c r="A69" s="144"/>
      <c r="B69" s="139" t="s">
        <v>117</v>
      </c>
      <c r="C69" s="140"/>
      <c r="D69" s="140"/>
      <c r="E69" s="140"/>
      <c r="F69" s="141"/>
      <c r="G69" s="84"/>
      <c r="H69" s="82">
        <f t="shared" si="2"/>
        <v>0</v>
      </c>
    </row>
    <row r="70" spans="1:8" ht="15" customHeight="1">
      <c r="A70" s="142" t="s">
        <v>118</v>
      </c>
      <c r="B70" s="156" t="s">
        <v>119</v>
      </c>
      <c r="C70" s="157"/>
      <c r="D70" s="157"/>
      <c r="E70" s="157"/>
      <c r="F70" s="157"/>
      <c r="G70" s="157"/>
      <c r="H70" s="158"/>
    </row>
    <row r="71" spans="1:8" ht="29.25" customHeight="1">
      <c r="A71" s="143"/>
      <c r="B71" s="122" t="s">
        <v>120</v>
      </c>
      <c r="C71" s="123"/>
      <c r="D71" s="124"/>
      <c r="E71" s="122" t="s">
        <v>33</v>
      </c>
      <c r="F71" s="124"/>
      <c r="G71" s="122" t="s">
        <v>121</v>
      </c>
      <c r="H71" s="124"/>
    </row>
    <row r="72" spans="1:8" ht="29.25" customHeight="1">
      <c r="A72" s="132"/>
      <c r="B72" s="130" t="s">
        <v>122</v>
      </c>
      <c r="C72" s="197"/>
      <c r="D72" s="131"/>
      <c r="E72" s="193">
        <v>204.83</v>
      </c>
      <c r="F72" s="194"/>
      <c r="G72" s="195">
        <f>IFERROR(E72/$D$14,"")</f>
        <v>0.60528523375895282</v>
      </c>
      <c r="H72" s="196"/>
    </row>
    <row r="73" spans="1:8">
      <c r="A73" s="152" t="s">
        <v>123</v>
      </c>
      <c r="B73" s="152"/>
      <c r="C73" s="152"/>
      <c r="D73" s="152"/>
      <c r="E73" s="152"/>
      <c r="F73" s="152"/>
      <c r="G73" s="152"/>
      <c r="H73" s="152"/>
    </row>
    <row r="74" spans="1:8" ht="78" customHeight="1" thickBot="1">
      <c r="A74" s="153" t="s">
        <v>124</v>
      </c>
      <c r="B74" s="153"/>
      <c r="C74" s="153"/>
      <c r="D74" s="153"/>
      <c r="E74" s="153"/>
      <c r="F74" s="153"/>
      <c r="G74" s="153"/>
      <c r="H74" s="153"/>
    </row>
    <row r="75" spans="1:8">
      <c r="A75" s="146" t="s">
        <v>125</v>
      </c>
      <c r="B75" s="147"/>
      <c r="C75" s="147"/>
      <c r="D75" s="147"/>
      <c r="E75" s="147"/>
      <c r="F75" s="147"/>
      <c r="G75" s="147"/>
      <c r="H75" s="148"/>
    </row>
    <row r="76" spans="1:8" ht="128.25" customHeight="1" thickBot="1">
      <c r="A76" s="149" t="s">
        <v>126</v>
      </c>
      <c r="B76" s="150"/>
      <c r="C76" s="150"/>
      <c r="D76" s="150"/>
      <c r="E76" s="150"/>
      <c r="F76" s="150"/>
      <c r="G76" s="150"/>
      <c r="H76" s="151"/>
    </row>
    <row r="77" spans="1:8">
      <c r="A77" s="132" t="s">
        <v>127</v>
      </c>
      <c r="B77" s="132"/>
      <c r="C77" s="132"/>
      <c r="D77" s="132"/>
      <c r="E77" s="132"/>
      <c r="F77" s="132"/>
      <c r="G77" s="132"/>
      <c r="H77" s="132"/>
    </row>
    <row r="78" spans="1:8">
      <c r="A78" s="133" t="s">
        <v>128</v>
      </c>
      <c r="B78" s="133"/>
      <c r="C78" s="133"/>
      <c r="D78" s="133"/>
      <c r="E78" s="133"/>
      <c r="F78" s="133"/>
      <c r="G78" s="133"/>
      <c r="H78" s="133"/>
    </row>
    <row r="79" spans="1:8">
      <c r="A79" s="133"/>
      <c r="B79" s="133"/>
      <c r="C79" s="133"/>
      <c r="D79" s="133"/>
      <c r="E79" s="133"/>
      <c r="F79" s="133"/>
      <c r="G79" s="133"/>
      <c r="H79" s="133"/>
    </row>
    <row r="80" spans="1:8">
      <c r="A80" s="133"/>
      <c r="B80" s="133"/>
      <c r="C80" s="133"/>
      <c r="D80" s="133"/>
      <c r="E80" s="133"/>
      <c r="F80" s="133"/>
      <c r="G80" s="133"/>
      <c r="H80" s="133"/>
    </row>
    <row r="81" spans="1:8" ht="16.5" customHeight="1">
      <c r="A81" s="133"/>
      <c r="B81" s="133"/>
      <c r="C81" s="133"/>
      <c r="D81" s="133"/>
      <c r="E81" s="133"/>
      <c r="F81" s="133"/>
      <c r="G81" s="133"/>
      <c r="H81" s="133"/>
    </row>
    <row r="82" spans="1:8" ht="1.1499999999999999" customHeight="1">
      <c r="A82" s="133"/>
      <c r="B82" s="133"/>
      <c r="C82" s="133"/>
      <c r="D82" s="133"/>
      <c r="E82" s="133"/>
      <c r="F82" s="133"/>
      <c r="G82" s="133"/>
      <c r="H82" s="133"/>
    </row>
    <row r="83" spans="1:8">
      <c r="A83" s="134" t="s">
        <v>129</v>
      </c>
      <c r="B83" s="134"/>
      <c r="C83" s="134"/>
      <c r="D83" s="134"/>
      <c r="E83" s="134"/>
      <c r="F83" s="134"/>
      <c r="G83" s="134"/>
      <c r="H83" s="134"/>
    </row>
    <row r="84" spans="1:8" ht="15" thickBot="1">
      <c r="A84" s="135"/>
      <c r="B84" s="135"/>
      <c r="C84" s="135"/>
      <c r="D84" s="135"/>
      <c r="E84" s="135"/>
      <c r="F84" s="135"/>
      <c r="G84" s="135"/>
      <c r="H84" s="135"/>
    </row>
    <row r="85" spans="1:8">
      <c r="A85" s="105" t="s">
        <v>130</v>
      </c>
      <c r="B85" s="105"/>
      <c r="C85" s="105"/>
      <c r="D85" s="105"/>
      <c r="E85" s="105"/>
      <c r="F85" s="105"/>
      <c r="G85" s="105"/>
      <c r="H85" s="105"/>
    </row>
    <row r="299" spans="1:14">
      <c r="A299" s="28"/>
      <c r="B299" s="28"/>
      <c r="C299" s="28"/>
      <c r="D299" s="28"/>
      <c r="E299" s="28"/>
      <c r="F299" s="28"/>
      <c r="G299" s="28"/>
      <c r="H299" s="28"/>
      <c r="I299" s="28"/>
      <c r="J299" s="28"/>
      <c r="K299" s="28"/>
      <c r="L299" s="28"/>
      <c r="M299" s="28"/>
      <c r="N299" s="28"/>
    </row>
    <row r="300" spans="1:14">
      <c r="A300" s="28"/>
      <c r="B300" s="28"/>
      <c r="C300" s="28"/>
      <c r="D300" s="28"/>
      <c r="E300" s="28"/>
      <c r="F300" s="28"/>
      <c r="G300" s="28"/>
      <c r="H300" s="28"/>
      <c r="I300" s="28"/>
      <c r="J300" s="28"/>
      <c r="K300" s="28"/>
      <c r="L300" s="28"/>
      <c r="M300" s="28"/>
      <c r="N300" s="28"/>
    </row>
    <row r="301" spans="1:14">
      <c r="A301" s="28"/>
      <c r="B301" s="28"/>
      <c r="C301" s="28"/>
      <c r="D301" s="28"/>
      <c r="E301" s="28"/>
      <c r="F301" s="28"/>
      <c r="G301" s="28"/>
      <c r="H301" s="28"/>
      <c r="I301" s="28"/>
      <c r="J301" s="28"/>
      <c r="K301" s="28"/>
      <c r="L301" s="28"/>
      <c r="M301" s="28"/>
      <c r="N301" s="28"/>
    </row>
    <row r="302" spans="1:14">
      <c r="A302" s="28"/>
      <c r="B302" s="28"/>
      <c r="C302" s="28"/>
      <c r="D302" s="28"/>
      <c r="E302" s="28"/>
      <c r="F302" s="28"/>
      <c r="G302" s="28"/>
      <c r="H302" s="28"/>
      <c r="I302" s="28"/>
      <c r="J302" s="28"/>
      <c r="K302" s="28"/>
      <c r="L302" s="28"/>
      <c r="M302" s="28"/>
      <c r="N302" s="28"/>
    </row>
    <row r="303" spans="1:14">
      <c r="A303" s="28"/>
      <c r="B303" s="28"/>
      <c r="C303" s="28"/>
      <c r="D303" s="28"/>
      <c r="E303" s="28"/>
      <c r="F303" s="28"/>
      <c r="G303" s="28"/>
      <c r="H303" s="28"/>
      <c r="I303" s="28"/>
      <c r="J303" s="28"/>
      <c r="K303" s="28"/>
      <c r="L303" s="28"/>
      <c r="M303" s="28"/>
      <c r="N303" s="28"/>
    </row>
    <row r="304" spans="1:14">
      <c r="A304" s="28"/>
      <c r="B304" s="28"/>
      <c r="C304" s="28"/>
      <c r="D304" s="28"/>
      <c r="E304" s="28"/>
      <c r="F304" s="28"/>
      <c r="G304" s="28"/>
      <c r="H304" s="28"/>
      <c r="I304" s="28"/>
      <c r="J304" s="28"/>
      <c r="K304" s="28"/>
      <c r="L304" s="28"/>
      <c r="M304" s="28"/>
      <c r="N304" s="28"/>
    </row>
    <row r="305" spans="1:14">
      <c r="A305" s="28"/>
      <c r="B305" s="28"/>
      <c r="C305" s="28"/>
      <c r="D305" s="28"/>
      <c r="E305" s="28"/>
      <c r="F305" s="28"/>
      <c r="G305" s="28"/>
      <c r="H305" s="28"/>
      <c r="I305" s="28"/>
      <c r="J305" s="28"/>
      <c r="K305" s="28"/>
      <c r="L305" s="28"/>
      <c r="M305" s="28"/>
      <c r="N305" s="28"/>
    </row>
  </sheetData>
  <mergeCells count="135">
    <mergeCell ref="A24:L24"/>
    <mergeCell ref="F3:J3"/>
    <mergeCell ref="B57:F57"/>
    <mergeCell ref="B58:F58"/>
    <mergeCell ref="B60:E60"/>
    <mergeCell ref="F60:H60"/>
    <mergeCell ref="G53:H53"/>
    <mergeCell ref="B53:F54"/>
    <mergeCell ref="B55:F55"/>
    <mergeCell ref="B56:F56"/>
    <mergeCell ref="I14:J14"/>
    <mergeCell ref="A52:H52"/>
    <mergeCell ref="B38:F38"/>
    <mergeCell ref="K16:K17"/>
    <mergeCell ref="A49:H49"/>
    <mergeCell ref="A50:H50"/>
    <mergeCell ref="A51:H51"/>
    <mergeCell ref="A37:J37"/>
    <mergeCell ref="G42:H42"/>
    <mergeCell ref="G45:H45"/>
    <mergeCell ref="B18:D18"/>
    <mergeCell ref="A16:A17"/>
    <mergeCell ref="E16:E17"/>
    <mergeCell ref="F16:F17"/>
    <mergeCell ref="E72:F72"/>
    <mergeCell ref="G72:H72"/>
    <mergeCell ref="B72:D72"/>
    <mergeCell ref="B61:F62"/>
    <mergeCell ref="G61:H61"/>
    <mergeCell ref="B63:F63"/>
    <mergeCell ref="B64:F64"/>
    <mergeCell ref="B65:F65"/>
    <mergeCell ref="A41:A48"/>
    <mergeCell ref="B42:C42"/>
    <mergeCell ref="B43:C43"/>
    <mergeCell ref="B48:H48"/>
    <mergeCell ref="B47:C47"/>
    <mergeCell ref="E47:F47"/>
    <mergeCell ref="G47:H47"/>
    <mergeCell ref="B46:C46"/>
    <mergeCell ref="E46:F46"/>
    <mergeCell ref="G46:H46"/>
    <mergeCell ref="A1:J1"/>
    <mergeCell ref="B4:J4"/>
    <mergeCell ref="E5:J5"/>
    <mergeCell ref="E7:J7"/>
    <mergeCell ref="B12:E13"/>
    <mergeCell ref="B5:D5"/>
    <mergeCell ref="B7:D7"/>
    <mergeCell ref="A3:A4"/>
    <mergeCell ref="A2:J2"/>
    <mergeCell ref="B9:D9"/>
    <mergeCell ref="B8:D8"/>
    <mergeCell ref="E8:J8"/>
    <mergeCell ref="B10:E10"/>
    <mergeCell ref="B11:E11"/>
    <mergeCell ref="E9:J9"/>
    <mergeCell ref="F10:J10"/>
    <mergeCell ref="F11:J11"/>
    <mergeCell ref="G12:J12"/>
    <mergeCell ref="G13:J13"/>
    <mergeCell ref="A5:A6"/>
    <mergeCell ref="B6:D6"/>
    <mergeCell ref="E6:J6"/>
    <mergeCell ref="B3:E3"/>
    <mergeCell ref="A12:A13"/>
    <mergeCell ref="B14:C14"/>
    <mergeCell ref="E14:H14"/>
    <mergeCell ref="G16:J16"/>
    <mergeCell ref="A38:A40"/>
    <mergeCell ref="D30:D31"/>
    <mergeCell ref="I30:I31"/>
    <mergeCell ref="J30:J31"/>
    <mergeCell ref="B19:D19"/>
    <mergeCell ref="B20:D20"/>
    <mergeCell ref="B21:D21"/>
    <mergeCell ref="B22:D22"/>
    <mergeCell ref="B23:D23"/>
    <mergeCell ref="B16:D17"/>
    <mergeCell ref="C30:C31"/>
    <mergeCell ref="A32:J32"/>
    <mergeCell ref="G38:H38"/>
    <mergeCell ref="A34:J34"/>
    <mergeCell ref="A15:L15"/>
    <mergeCell ref="L16:L17"/>
    <mergeCell ref="E30:E31"/>
    <mergeCell ref="F30:G30"/>
    <mergeCell ref="H30:H31"/>
    <mergeCell ref="A29:D29"/>
    <mergeCell ref="B25:C25"/>
    <mergeCell ref="A85:H85"/>
    <mergeCell ref="A77:H77"/>
    <mergeCell ref="A78:H82"/>
    <mergeCell ref="A83:H84"/>
    <mergeCell ref="B68:F68"/>
    <mergeCell ref="B69:F69"/>
    <mergeCell ref="A61:A69"/>
    <mergeCell ref="E43:F43"/>
    <mergeCell ref="A53:A59"/>
    <mergeCell ref="B59:F59"/>
    <mergeCell ref="B66:F66"/>
    <mergeCell ref="B67:F67"/>
    <mergeCell ref="B45:C45"/>
    <mergeCell ref="E45:F45"/>
    <mergeCell ref="A75:H75"/>
    <mergeCell ref="A76:H76"/>
    <mergeCell ref="A73:H73"/>
    <mergeCell ref="A74:H74"/>
    <mergeCell ref="A70:A72"/>
    <mergeCell ref="B71:D71"/>
    <mergeCell ref="G43:H43"/>
    <mergeCell ref="B70:H70"/>
    <mergeCell ref="E71:F71"/>
    <mergeCell ref="G71:H71"/>
    <mergeCell ref="I43:J45"/>
    <mergeCell ref="K43:L45"/>
    <mergeCell ref="E42:F42"/>
    <mergeCell ref="B39:F39"/>
    <mergeCell ref="G39:H39"/>
    <mergeCell ref="B40:F40"/>
    <mergeCell ref="G40:H40"/>
    <mergeCell ref="G44:H44"/>
    <mergeCell ref="E44:F44"/>
    <mergeCell ref="B44:C44"/>
    <mergeCell ref="E25:G25"/>
    <mergeCell ref="A28:C28"/>
    <mergeCell ref="E28:J28"/>
    <mergeCell ref="A30:A31"/>
    <mergeCell ref="B30:B31"/>
    <mergeCell ref="A26:J26"/>
    <mergeCell ref="E29:J29"/>
    <mergeCell ref="A27:J27"/>
    <mergeCell ref="K42:L42"/>
    <mergeCell ref="I42:J42"/>
    <mergeCell ref="B41:L41"/>
  </mergeCells>
  <pageMargins left="0.25" right="0.25" top="0.75" bottom="0.75" header="0.3" footer="0.3"/>
  <pageSetup paperSize="9" fitToHeight="0" orientation="portrait" r:id="rId1"/>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000-000000000000}">
          <x14:formula1>
            <xm:f>'Skaidrojumi 1. daļa un biotopi'!$F$18:$F$21</xm:f>
          </x14:formula1>
          <xm:sqref>G18:G23</xm:sqref>
        </x14:dataValidation>
        <x14:dataValidation type="list" allowBlank="1" showInputMessage="1" showErrorMessage="1" xr:uid="{00000000-0002-0000-0000-000001000000}">
          <x14:formula1>
            <xm:f>'Skaidrojumi 1. daļa un biotopi'!$G$18:$G$20</xm:f>
          </x14:formula1>
          <xm:sqref>H18:J23</xm:sqref>
        </x14:dataValidation>
        <x14:dataValidation type="list" allowBlank="1" showInputMessage="1" showErrorMessage="1" xr:uid="{00000000-0002-0000-0000-000002000000}">
          <x14:formula1>
            <xm:f>'Skaidrojumi 1. daļa un biotopi'!$B$18:$B$78</xm:f>
          </x14:formula1>
          <xm:sqref>A18:A23</xm:sqref>
        </x14:dataValidation>
        <x14:dataValidation type="list" allowBlank="1" showInputMessage="1" showErrorMessage="1" xr:uid="{00000000-0002-0000-0000-000004000000}">
          <x14:formula1>
            <xm:f>'Skaidrojumi 1. daļa un biotopi'!$D$18:$D$21</xm:f>
          </x14:formula1>
          <xm:sqref>J33 J35:J36</xm:sqref>
        </x14:dataValidation>
        <x14:dataValidation type="list" allowBlank="1" showInputMessage="1" showErrorMessage="1" xr:uid="{00000000-0002-0000-0000-000005000000}">
          <x14:formula1>
            <xm:f>'Skaidrojumi 1. daļa un biotopi'!$I$2:$I$11</xm:f>
          </x14:formula1>
          <xm:sqref>I14:J14</xm:sqref>
        </x14:dataValidation>
        <x14:dataValidation type="list" allowBlank="1" showInputMessage="1" showErrorMessage="1" xr:uid="{00000000-0002-0000-0000-000006000000}">
          <x14:formula1>
            <xm:f>'Skaidrojumi 1. daļa un biotopi'!$D$18:$D$20</xm:f>
          </x14:formula1>
          <xm:sqref>F18:F23</xm:sqref>
        </x14:dataValidation>
        <x14:dataValidation type="list" allowBlank="1" showInputMessage="1" showErrorMessage="1" xr:uid="{00000000-0002-0000-0000-000007000000}">
          <x14:formula1>
            <xm:f>'Sugas skaidrojumi'!$A$12:$A$15</xm:f>
          </x14:formula1>
          <xm:sqref>E33 E35:E36</xm:sqref>
        </x14:dataValidation>
        <x14:dataValidation type="list" allowBlank="1" showInputMessage="1" showErrorMessage="1" xr:uid="{00000000-0002-0000-0000-000008000000}">
          <x14:formula1>
            <xm:f>'Sugas skaidrojumi'!$A$18:$A$21</xm:f>
          </x14:formula1>
          <xm:sqref>I33 I35:I36</xm:sqref>
        </x14:dataValidation>
        <x14:dataValidation type="list" allowBlank="1" showInputMessage="1" showErrorMessage="1" xr:uid="{00000000-0002-0000-0000-000009000000}">
          <x14:formula1>
            <xm:f>'Sugas skaidrojumi'!$A$23:$A$42</xm:f>
          </x14:formula1>
          <xm:sqref>H33 H35:H36</xm:sqref>
        </x14:dataValidation>
        <x14:dataValidation type="list" allowBlank="1" showInputMessage="1" showErrorMessage="1" xr:uid="{00000000-0002-0000-0000-00000A000000}">
          <x14:formula1>
            <xm:f>'Biotopu direktīvas II p. sugas'!$F$1:$K$1</xm:f>
          </x14:formula1>
          <xm:sqref>A33</xm:sqref>
        </x14:dataValidation>
        <x14:dataValidation type="list" allowBlank="1" showInputMessage="1" showErrorMessage="1" xr:uid="{00000000-0002-0000-0000-00000C000000}">
          <x14:formula1>
            <xm:f>'Biotopu direktīvas II p. sugas'!$F$1:$M$1</xm:f>
          </x14:formula1>
          <xm:sqref>A35:A36</xm:sqref>
        </x14:dataValidation>
        <x14:dataValidation type="list" allowBlank="1" showInputMessage="1" showErrorMessage="1" xr:uid="{00000000-0002-0000-0000-00000E000000}">
          <x14:formula1>
            <xm:f>'Mikroliegumu sugas'!$D$1:$N$1</xm:f>
          </x14:formula1>
          <xm:sqref>C43:C46 B43:B47</xm:sqref>
        </x14:dataValidation>
        <x14:dataValidation type="list" allowBlank="1" showInputMessage="1" showErrorMessage="1" xr:uid="{00000000-0002-0000-0000-00000F000000}">
          <x14:formula1>
            <xm:f>OFFSET('Mikroliegumu sugas'!$D$1,1,MATCH($B43,'Mikroliegumu sugas'!$D$1:$N$1,0)-1,COUNTA(OFFSET('Mikroliegumu sugas'!$D$1,1,MATCH($B43,'Mikroliegumu sugas'!$D$1:$N$1,0)-1,100)),1)</xm:f>
          </x14:formula1>
          <xm:sqref>D43:D47</xm:sqref>
        </x14:dataValidation>
        <x14:dataValidation type="list" allowBlank="1" showInputMessage="1" showErrorMessage="1" xr:uid="{00000000-0002-0000-0000-000010000000}">
          <x14:formula1>
            <xm:f>'3.2.+4. anketas daļa'!$A$17:$A$24</xm:f>
          </x14:formula1>
          <xm:sqref>B72:D72</xm:sqref>
        </x14:dataValidation>
        <x14:dataValidation type="list" allowBlank="1" showInputMessage="1" showErrorMessage="1" xr:uid="{00000000-0002-0000-0000-000011000000}">
          <x14:formula1>
            <xm:f>'3.2.+4. anketas daļa'!$A$2:$A$8</xm:f>
          </x14:formula1>
          <xm:sqref>E8:J8</xm:sqref>
        </x14:dataValidation>
        <x14:dataValidation type="list" allowBlank="1" showInputMessage="1" showErrorMessage="1" xr:uid="{00000000-0002-0000-0000-000012000000}">
          <x14:formula1>
            <xm:f>'Skaidrojumi 1. daļa un biotopi'!$B$8:$B$10</xm:f>
          </x14:formula1>
          <xm:sqref>E7:J7</xm:sqref>
        </x14:dataValidation>
        <x14:dataValidation type="list" allowBlank="1" showInputMessage="1" showErrorMessage="1" xr:uid="{09C30409-E85C-43F2-A62C-B11153764312}">
          <x14:formula1>
            <xm:f>'N200 info'!$A$2:$A$342</xm:f>
          </x14:formula1>
          <xm:sqref>E5:J5</xm:sqref>
        </x14:dataValidation>
        <x14:dataValidation type="list" allowBlank="1" showInputMessage="1" showErrorMessage="1" xr:uid="{D66B40CA-6A57-4ED7-92AE-3EC35E086135}">
          <x14:formula1>
            <xm:f>'Skaidrojumi 1. daļa un biotopi'!$B$3:$B$5</xm:f>
          </x14:formula1>
          <xm:sqref>F3:J3</xm:sqref>
        </x14:dataValidation>
        <x14:dataValidation type="list" allowBlank="1" showInputMessage="1" showErrorMessage="1" xr:uid="{00000000-0002-0000-0000-00000B000000}">
          <x14:formula1>
            <xm:f>OFFSET('Biotopu direktīvas II p. sugas'!$F$1,1,MATCH($A33,'Biotopu direktīvas II p. sugas'!$F$1:$K$1,0)-1,COUNTA(OFFSET('Biotopu direktīvas II p. sugas'!$F$1,1,MATCH($A33,'Biotopu direktīvas II p. sugas'!$F$1:$K$1,0)-1,25)),1)</xm:f>
          </x14:formula1>
          <xm:sqref>D33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4"/>
  <sheetViews>
    <sheetView workbookViewId="0">
      <selection activeCell="E9" sqref="E9"/>
    </sheetView>
  </sheetViews>
  <sheetFormatPr defaultRowHeight="14.45"/>
  <cols>
    <col min="1" max="1" width="38.42578125" customWidth="1"/>
  </cols>
  <sheetData>
    <row r="1" spans="1:1">
      <c r="A1" s="8" t="s">
        <v>1005</v>
      </c>
    </row>
    <row r="2" spans="1:1">
      <c r="A2" t="s">
        <v>13</v>
      </c>
    </row>
    <row r="3" spans="1:1">
      <c r="A3" t="s">
        <v>1006</v>
      </c>
    </row>
    <row r="4" spans="1:1">
      <c r="A4" t="s">
        <v>1007</v>
      </c>
    </row>
    <row r="5" spans="1:1">
      <c r="A5" t="s">
        <v>1008</v>
      </c>
    </row>
    <row r="6" spans="1:1">
      <c r="A6" t="s">
        <v>1009</v>
      </c>
    </row>
    <row r="7" spans="1:1">
      <c r="A7" t="s">
        <v>1010</v>
      </c>
    </row>
    <row r="8" spans="1:1">
      <c r="A8" t="s">
        <v>122</v>
      </c>
    </row>
    <row r="9" spans="1:1">
      <c r="A9" s="8" t="s">
        <v>1011</v>
      </c>
    </row>
    <row r="10" spans="1:1">
      <c r="A10" t="s">
        <v>1012</v>
      </c>
    </row>
    <row r="11" spans="1:1">
      <c r="A11" t="s">
        <v>1013</v>
      </c>
    </row>
    <row r="12" spans="1:1">
      <c r="A12" s="9" t="s">
        <v>1014</v>
      </c>
    </row>
    <row r="13" spans="1:1">
      <c r="A13" t="s">
        <v>1015</v>
      </c>
    </row>
    <row r="14" spans="1:1">
      <c r="A14" t="s">
        <v>1016</v>
      </c>
    </row>
    <row r="16" spans="1:1">
      <c r="A16" t="s">
        <v>118</v>
      </c>
    </row>
    <row r="17" spans="1:1">
      <c r="A17" t="s">
        <v>122</v>
      </c>
    </row>
    <row r="18" spans="1:1">
      <c r="A18" t="s">
        <v>1017</v>
      </c>
    </row>
    <row r="19" spans="1:1">
      <c r="A19" t="s">
        <v>13</v>
      </c>
    </row>
    <row r="20" spans="1:1">
      <c r="A20" t="s">
        <v>1006</v>
      </c>
    </row>
    <row r="21" spans="1:1">
      <c r="A21" t="s">
        <v>1007</v>
      </c>
    </row>
    <row r="22" spans="1:1">
      <c r="A22" t="s">
        <v>1008</v>
      </c>
    </row>
    <row r="23" spans="1:1">
      <c r="A23" t="s">
        <v>1009</v>
      </c>
    </row>
    <row r="24" spans="1:1">
      <c r="A24" t="s">
        <v>1010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C8C4F-8978-4BA6-9137-24440EDEF8B6}">
  <dimension ref="A1"/>
  <sheetViews>
    <sheetView workbookViewId="0">
      <selection activeCell="A18" sqref="A18"/>
    </sheetView>
  </sheetViews>
  <sheetFormatPr defaultRowHeight="14.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4AB56-6EEA-4ABC-9AE6-12ABE28571AE}">
  <dimension ref="A1:L342"/>
  <sheetViews>
    <sheetView topLeftCell="A151" workbookViewId="0">
      <selection activeCell="P18" sqref="P18"/>
    </sheetView>
  </sheetViews>
  <sheetFormatPr defaultRowHeight="14.45"/>
  <sheetData>
    <row r="1" spans="1:12" ht="115.15">
      <c r="A1" s="55" t="s">
        <v>131</v>
      </c>
      <c r="B1" s="56" t="s">
        <v>33</v>
      </c>
      <c r="C1" s="56" t="s">
        <v>132</v>
      </c>
      <c r="D1" s="56" t="s">
        <v>133</v>
      </c>
      <c r="E1" s="56" t="s">
        <v>134</v>
      </c>
      <c r="F1" s="56" t="s">
        <v>135</v>
      </c>
      <c r="G1" s="56" t="s">
        <v>136</v>
      </c>
      <c r="H1" s="57" t="s">
        <v>137</v>
      </c>
      <c r="I1" s="56" t="s">
        <v>138</v>
      </c>
      <c r="J1" s="57" t="s">
        <v>139</v>
      </c>
      <c r="K1" s="56" t="s">
        <v>52</v>
      </c>
      <c r="L1" s="56" t="s">
        <v>140</v>
      </c>
    </row>
    <row r="2" spans="1:12">
      <c r="A2" s="58">
        <v>1</v>
      </c>
      <c r="B2" s="59">
        <v>986.84515999999996</v>
      </c>
      <c r="C2" s="60" t="s">
        <v>141</v>
      </c>
      <c r="D2" s="59">
        <v>40.219630000000002</v>
      </c>
      <c r="E2" s="59">
        <v>0.47461799999999998</v>
      </c>
      <c r="F2" s="59">
        <v>732.81608000000006</v>
      </c>
      <c r="G2" s="59">
        <v>792.61359700000003</v>
      </c>
      <c r="H2" s="61">
        <f>G2/B2</f>
        <v>0.80317929207860739</v>
      </c>
      <c r="I2" s="59">
        <v>403.18155100000001</v>
      </c>
      <c r="J2" s="61">
        <f>I2/B2</f>
        <v>0.40855604034172904</v>
      </c>
      <c r="K2" s="1">
        <v>51</v>
      </c>
      <c r="L2" s="59">
        <v>0</v>
      </c>
    </row>
    <row r="3" spans="1:12">
      <c r="A3" s="58">
        <v>2</v>
      </c>
      <c r="B3" s="59">
        <v>298.69389799999999</v>
      </c>
      <c r="C3" s="60" t="s">
        <v>141</v>
      </c>
      <c r="D3" s="59">
        <v>22.505749000000002</v>
      </c>
      <c r="E3" s="59">
        <v>0</v>
      </c>
      <c r="F3" s="59">
        <v>111.890974</v>
      </c>
      <c r="G3" s="59">
        <v>256.98959100000002</v>
      </c>
      <c r="H3" s="61">
        <f t="shared" ref="H3:H66" si="0">G3/B3</f>
        <v>0.86037777377025637</v>
      </c>
      <c r="I3" s="59">
        <v>162.08443500000001</v>
      </c>
      <c r="J3" s="61">
        <f t="shared" ref="J3:J66" si="1">I3/B3</f>
        <v>0.54264394447053621</v>
      </c>
      <c r="K3" s="1">
        <v>2</v>
      </c>
      <c r="L3" s="59">
        <v>0</v>
      </c>
    </row>
    <row r="4" spans="1:12">
      <c r="A4" s="58">
        <v>5</v>
      </c>
      <c r="B4" s="59">
        <v>350.721474</v>
      </c>
      <c r="C4" s="60" t="s">
        <v>142</v>
      </c>
      <c r="D4" s="59">
        <v>0</v>
      </c>
      <c r="E4" s="59">
        <v>0</v>
      </c>
      <c r="F4" s="59">
        <v>117.753051</v>
      </c>
      <c r="G4" s="59">
        <v>0</v>
      </c>
      <c r="H4" s="61">
        <f t="shared" si="0"/>
        <v>0</v>
      </c>
      <c r="I4" s="59">
        <v>122.001237</v>
      </c>
      <c r="J4" s="61">
        <f t="shared" si="1"/>
        <v>0.34785790447493387</v>
      </c>
      <c r="K4" s="1">
        <v>11</v>
      </c>
      <c r="L4" s="59">
        <v>0</v>
      </c>
    </row>
    <row r="5" spans="1:12">
      <c r="A5" s="58">
        <v>6</v>
      </c>
      <c r="B5" s="59">
        <v>798.19692699999996</v>
      </c>
      <c r="C5" s="60" t="s">
        <v>142</v>
      </c>
      <c r="D5" s="59">
        <v>0</v>
      </c>
      <c r="E5" s="59">
        <v>0</v>
      </c>
      <c r="F5" s="59">
        <v>167.724985</v>
      </c>
      <c r="G5" s="59">
        <v>0</v>
      </c>
      <c r="H5" s="61">
        <f t="shared" si="0"/>
        <v>0</v>
      </c>
      <c r="I5" s="59">
        <v>39.336233999999997</v>
      </c>
      <c r="J5" s="61">
        <f t="shared" si="1"/>
        <v>4.9281364873007084E-2</v>
      </c>
      <c r="K5" s="1">
        <v>11</v>
      </c>
      <c r="L5" s="59">
        <v>0</v>
      </c>
    </row>
    <row r="6" spans="1:12">
      <c r="A6" s="58">
        <v>12</v>
      </c>
      <c r="B6" s="59">
        <v>5.5810009999999997</v>
      </c>
      <c r="C6" s="60" t="s">
        <v>141</v>
      </c>
      <c r="D6" s="59">
        <v>0</v>
      </c>
      <c r="E6" s="59">
        <v>0</v>
      </c>
      <c r="F6" s="59">
        <v>5.5810009999999997</v>
      </c>
      <c r="G6" s="59">
        <v>0</v>
      </c>
      <c r="H6" s="61">
        <f t="shared" si="0"/>
        <v>0</v>
      </c>
      <c r="I6" s="59">
        <v>4.7284870000000003</v>
      </c>
      <c r="J6" s="61">
        <f t="shared" si="1"/>
        <v>0.84724711570558764</v>
      </c>
      <c r="K6" s="1">
        <v>0</v>
      </c>
      <c r="L6" s="59">
        <v>0</v>
      </c>
    </row>
    <row r="7" spans="1:12">
      <c r="A7" s="58">
        <v>15</v>
      </c>
      <c r="B7" s="59">
        <v>1198.4522119999999</v>
      </c>
      <c r="C7" s="60" t="s">
        <v>141</v>
      </c>
      <c r="D7" s="59">
        <v>16.153749000000001</v>
      </c>
      <c r="E7" s="59">
        <v>0</v>
      </c>
      <c r="F7" s="59">
        <v>448.91270700000001</v>
      </c>
      <c r="G7" s="59">
        <v>580.11978899999997</v>
      </c>
      <c r="H7" s="61">
        <f t="shared" si="0"/>
        <v>0.48405750616612825</v>
      </c>
      <c r="I7" s="59">
        <v>620.39282300000002</v>
      </c>
      <c r="J7" s="61">
        <f t="shared" si="1"/>
        <v>0.51766171132070138</v>
      </c>
      <c r="K7" s="1">
        <v>13</v>
      </c>
      <c r="L7" s="59">
        <v>0</v>
      </c>
    </row>
    <row r="8" spans="1:12">
      <c r="A8" s="58">
        <v>24</v>
      </c>
      <c r="B8" s="59">
        <v>6.7005689999999998</v>
      </c>
      <c r="C8" s="60" t="s">
        <v>141</v>
      </c>
      <c r="D8" s="59">
        <v>0</v>
      </c>
      <c r="E8" s="59">
        <v>0</v>
      </c>
      <c r="F8" s="59">
        <v>2.1632250000000002</v>
      </c>
      <c r="G8" s="59">
        <v>0</v>
      </c>
      <c r="H8" s="61">
        <f t="shared" si="0"/>
        <v>0</v>
      </c>
      <c r="I8" s="59">
        <v>0</v>
      </c>
      <c r="J8" s="61">
        <f t="shared" si="1"/>
        <v>0</v>
      </c>
      <c r="K8" s="1">
        <v>0</v>
      </c>
      <c r="L8" s="59">
        <v>6.7005689999999998</v>
      </c>
    </row>
    <row r="9" spans="1:12">
      <c r="A9" s="58">
        <v>28</v>
      </c>
      <c r="B9" s="59">
        <v>186.05788699999999</v>
      </c>
      <c r="C9" s="60" t="s">
        <v>142</v>
      </c>
      <c r="D9" s="59">
        <v>0</v>
      </c>
      <c r="E9" s="59">
        <v>0</v>
      </c>
      <c r="F9" s="59">
        <v>82.909118000000007</v>
      </c>
      <c r="G9" s="59">
        <v>1.768502</v>
      </c>
      <c r="H9" s="61">
        <f t="shared" si="0"/>
        <v>9.5051170821906627E-3</v>
      </c>
      <c r="I9" s="59">
        <v>85.136026000000001</v>
      </c>
      <c r="J9" s="61">
        <f t="shared" si="1"/>
        <v>0.45757816222001924</v>
      </c>
      <c r="K9" s="1">
        <v>0</v>
      </c>
      <c r="L9" s="59">
        <v>0</v>
      </c>
    </row>
    <row r="10" spans="1:12">
      <c r="A10" s="58">
        <v>32</v>
      </c>
      <c r="B10" s="59">
        <v>4637.3856669999996</v>
      </c>
      <c r="C10" s="60" t="s">
        <v>141</v>
      </c>
      <c r="D10" s="59">
        <v>4.9810189999999999</v>
      </c>
      <c r="E10" s="59">
        <v>24.519832999999998</v>
      </c>
      <c r="F10" s="59">
        <v>1423.3631720000001</v>
      </c>
      <c r="G10" s="59">
        <v>0</v>
      </c>
      <c r="H10" s="61">
        <f t="shared" si="0"/>
        <v>0</v>
      </c>
      <c r="I10" s="59">
        <v>2314.862533</v>
      </c>
      <c r="J10" s="61">
        <f t="shared" si="1"/>
        <v>0.49917403882811462</v>
      </c>
      <c r="K10" s="1">
        <v>218</v>
      </c>
      <c r="L10" s="59">
        <v>978.86892399999999</v>
      </c>
    </row>
    <row r="11" spans="1:12">
      <c r="A11" s="58">
        <v>35</v>
      </c>
      <c r="B11" s="59">
        <v>66.379384000000002</v>
      </c>
      <c r="C11" s="60" t="s">
        <v>142</v>
      </c>
      <c r="D11" s="59">
        <v>6.7162420000000003</v>
      </c>
      <c r="E11" s="59">
        <v>16.564395000000001</v>
      </c>
      <c r="F11" s="59">
        <v>50.368208000000003</v>
      </c>
      <c r="G11" s="59">
        <v>66.379384000000002</v>
      </c>
      <c r="H11" s="61">
        <f t="shared" si="0"/>
        <v>1</v>
      </c>
      <c r="I11" s="59">
        <v>28.789908</v>
      </c>
      <c r="J11" s="61">
        <f t="shared" si="1"/>
        <v>0.43371761328788466</v>
      </c>
      <c r="K11" s="1">
        <v>2</v>
      </c>
      <c r="L11" s="59">
        <v>0</v>
      </c>
    </row>
    <row r="12" spans="1:12">
      <c r="A12" s="58">
        <v>37</v>
      </c>
      <c r="B12" s="59">
        <v>3.7090010000000002</v>
      </c>
      <c r="C12" s="60" t="s">
        <v>142</v>
      </c>
      <c r="D12" s="59">
        <v>0</v>
      </c>
      <c r="E12" s="59">
        <v>0</v>
      </c>
      <c r="F12" s="59">
        <v>0.50684600000000002</v>
      </c>
      <c r="G12" s="59">
        <v>0</v>
      </c>
      <c r="H12" s="61">
        <f t="shared" si="0"/>
        <v>0</v>
      </c>
      <c r="I12" s="59">
        <v>2.9629799999999999</v>
      </c>
      <c r="J12" s="61">
        <f t="shared" si="1"/>
        <v>0.79886201163062498</v>
      </c>
      <c r="K12" s="1">
        <v>0</v>
      </c>
      <c r="L12" s="59">
        <v>0</v>
      </c>
    </row>
    <row r="13" spans="1:12">
      <c r="A13" s="58">
        <v>39</v>
      </c>
      <c r="B13" s="59">
        <v>72.142786999999998</v>
      </c>
      <c r="C13" s="60" t="s">
        <v>142</v>
      </c>
      <c r="D13" s="59">
        <v>0</v>
      </c>
      <c r="E13" s="59">
        <v>0</v>
      </c>
      <c r="F13" s="59">
        <v>14.197609999999999</v>
      </c>
      <c r="G13" s="59">
        <v>0</v>
      </c>
      <c r="H13" s="61">
        <f t="shared" si="0"/>
        <v>0</v>
      </c>
      <c r="I13" s="59">
        <v>54.581028000000003</v>
      </c>
      <c r="J13" s="61">
        <f t="shared" si="1"/>
        <v>0.75656944054573338</v>
      </c>
      <c r="K13" s="1">
        <v>2</v>
      </c>
      <c r="L13" s="59">
        <v>0</v>
      </c>
    </row>
    <row r="14" spans="1:12">
      <c r="A14" s="58">
        <v>41</v>
      </c>
      <c r="B14" s="59">
        <v>42.336213000000001</v>
      </c>
      <c r="C14" s="60" t="s">
        <v>142</v>
      </c>
      <c r="D14" s="59">
        <v>1.6200000000000001E-4</v>
      </c>
      <c r="E14" s="59">
        <v>0</v>
      </c>
      <c r="F14" s="59">
        <v>17.213213</v>
      </c>
      <c r="G14" s="59">
        <v>0</v>
      </c>
      <c r="H14" s="61">
        <f t="shared" si="0"/>
        <v>0</v>
      </c>
      <c r="I14" s="59">
        <v>38.822237000000001</v>
      </c>
      <c r="J14" s="61">
        <f t="shared" si="1"/>
        <v>0.91699833898700389</v>
      </c>
      <c r="K14" s="1">
        <v>0</v>
      </c>
      <c r="L14" s="59">
        <v>0</v>
      </c>
    </row>
    <row r="15" spans="1:12">
      <c r="A15" s="58">
        <v>43</v>
      </c>
      <c r="B15" s="59">
        <v>39.116888000000003</v>
      </c>
      <c r="C15" s="60" t="s">
        <v>141</v>
      </c>
      <c r="D15" s="59">
        <v>0</v>
      </c>
      <c r="E15" s="59">
        <v>0</v>
      </c>
      <c r="F15" s="59">
        <v>0.239764</v>
      </c>
      <c r="G15" s="59">
        <v>0</v>
      </c>
      <c r="H15" s="61">
        <f t="shared" si="0"/>
        <v>0</v>
      </c>
      <c r="I15" s="59">
        <v>4.1817659999999997</v>
      </c>
      <c r="J15" s="61">
        <f t="shared" si="1"/>
        <v>0.1069043631487249</v>
      </c>
      <c r="K15" s="1">
        <v>0</v>
      </c>
      <c r="L15" s="59">
        <v>0</v>
      </c>
    </row>
    <row r="16" spans="1:12">
      <c r="A16" s="58">
        <v>44</v>
      </c>
      <c r="B16" s="59">
        <v>24.631004000000001</v>
      </c>
      <c r="C16" s="60" t="s">
        <v>142</v>
      </c>
      <c r="D16" s="59">
        <v>0</v>
      </c>
      <c r="E16" s="59">
        <v>0</v>
      </c>
      <c r="F16" s="59">
        <v>1.6502600000000001</v>
      </c>
      <c r="G16" s="59">
        <v>0</v>
      </c>
      <c r="H16" s="61">
        <f t="shared" si="0"/>
        <v>0</v>
      </c>
      <c r="I16" s="59">
        <v>13.061522999999999</v>
      </c>
      <c r="J16" s="61">
        <f t="shared" si="1"/>
        <v>0.53028788432659901</v>
      </c>
      <c r="K16" s="1">
        <v>2</v>
      </c>
      <c r="L16" s="59">
        <v>0</v>
      </c>
    </row>
    <row r="17" spans="1:12">
      <c r="A17" s="58">
        <v>45</v>
      </c>
      <c r="B17" s="59">
        <v>16.835705000000001</v>
      </c>
      <c r="C17" s="60" t="s">
        <v>142</v>
      </c>
      <c r="D17" s="59">
        <v>0</v>
      </c>
      <c r="E17" s="59">
        <v>0</v>
      </c>
      <c r="F17" s="59">
        <v>1.2337000000000001E-2</v>
      </c>
      <c r="G17" s="59">
        <v>0</v>
      </c>
      <c r="H17" s="61">
        <f t="shared" si="0"/>
        <v>0</v>
      </c>
      <c r="I17" s="59">
        <v>15.938791</v>
      </c>
      <c r="J17" s="61">
        <f t="shared" si="1"/>
        <v>0.94672548610230456</v>
      </c>
      <c r="K17" s="1">
        <v>1</v>
      </c>
      <c r="L17" s="59">
        <v>0</v>
      </c>
    </row>
    <row r="18" spans="1:12">
      <c r="A18" s="58">
        <v>46</v>
      </c>
      <c r="B18" s="59">
        <v>6.9183409999999999</v>
      </c>
      <c r="C18" s="60" t="s">
        <v>141</v>
      </c>
      <c r="D18" s="59">
        <v>0</v>
      </c>
      <c r="E18" s="59">
        <v>0</v>
      </c>
      <c r="F18" s="59">
        <v>0</v>
      </c>
      <c r="G18" s="59">
        <v>0</v>
      </c>
      <c r="H18" s="61">
        <f t="shared" si="0"/>
        <v>0</v>
      </c>
      <c r="I18" s="59">
        <v>5.5000340000000003</v>
      </c>
      <c r="J18" s="61">
        <f t="shared" si="1"/>
        <v>0.79499319273218827</v>
      </c>
      <c r="K18" s="1">
        <v>0</v>
      </c>
      <c r="L18" s="59">
        <v>0.51141300000000001</v>
      </c>
    </row>
    <row r="19" spans="1:12">
      <c r="A19" s="58">
        <v>47</v>
      </c>
      <c r="B19" s="59">
        <v>18.474848000000001</v>
      </c>
      <c r="C19" s="60" t="s">
        <v>141</v>
      </c>
      <c r="D19" s="59">
        <v>0</v>
      </c>
      <c r="E19" s="59">
        <v>0</v>
      </c>
      <c r="F19" s="59">
        <v>0</v>
      </c>
      <c r="G19" s="59">
        <v>0</v>
      </c>
      <c r="H19" s="61">
        <f t="shared" si="0"/>
        <v>0</v>
      </c>
      <c r="I19" s="59">
        <v>2.60189</v>
      </c>
      <c r="J19" s="61">
        <f t="shared" si="1"/>
        <v>0.14083417628117967</v>
      </c>
      <c r="K19" s="1">
        <v>10</v>
      </c>
      <c r="L19" s="59">
        <v>0</v>
      </c>
    </row>
    <row r="20" spans="1:12">
      <c r="A20" s="58">
        <v>48</v>
      </c>
      <c r="B20" s="59">
        <v>723.65064700000005</v>
      </c>
      <c r="C20" s="60" t="s">
        <v>142</v>
      </c>
      <c r="D20" s="59">
        <v>0</v>
      </c>
      <c r="E20" s="59">
        <v>0</v>
      </c>
      <c r="F20" s="59">
        <v>117.408281</v>
      </c>
      <c r="G20" s="59">
        <v>0</v>
      </c>
      <c r="H20" s="61">
        <f t="shared" si="0"/>
        <v>0</v>
      </c>
      <c r="I20" s="59">
        <v>88.750731999999999</v>
      </c>
      <c r="J20" s="61">
        <f t="shared" si="1"/>
        <v>0.12264306315199079</v>
      </c>
      <c r="K20" s="1">
        <v>6</v>
      </c>
      <c r="L20" s="59">
        <v>0</v>
      </c>
    </row>
    <row r="21" spans="1:12">
      <c r="A21" s="58">
        <v>49</v>
      </c>
      <c r="B21" s="59">
        <v>255.729231</v>
      </c>
      <c r="C21" s="60" t="s">
        <v>141</v>
      </c>
      <c r="D21" s="59">
        <v>0</v>
      </c>
      <c r="E21" s="59">
        <v>0</v>
      </c>
      <c r="F21" s="59">
        <v>48.336936000000001</v>
      </c>
      <c r="G21" s="59">
        <v>0</v>
      </c>
      <c r="H21" s="61">
        <f t="shared" si="0"/>
        <v>0</v>
      </c>
      <c r="I21" s="59">
        <v>44.101905000000002</v>
      </c>
      <c r="J21" s="61">
        <f t="shared" si="1"/>
        <v>0.17245547107596784</v>
      </c>
      <c r="K21" s="1">
        <v>10</v>
      </c>
      <c r="L21" s="59">
        <v>0</v>
      </c>
    </row>
    <row r="22" spans="1:12">
      <c r="A22" s="58">
        <v>52</v>
      </c>
      <c r="B22" s="59">
        <v>1227.4683889999999</v>
      </c>
      <c r="C22" s="60" t="s">
        <v>141</v>
      </c>
      <c r="D22" s="59">
        <v>4.3758869999999996</v>
      </c>
      <c r="E22" s="59">
        <v>53.174329999999998</v>
      </c>
      <c r="F22" s="59">
        <v>364.26052299999998</v>
      </c>
      <c r="G22" s="59">
        <v>171.16340099999999</v>
      </c>
      <c r="H22" s="61">
        <f t="shared" si="0"/>
        <v>0.13944424356169713</v>
      </c>
      <c r="I22" s="59">
        <v>374.20382599999999</v>
      </c>
      <c r="J22" s="61">
        <f t="shared" si="1"/>
        <v>0.30485821822658771</v>
      </c>
      <c r="K22" s="1">
        <v>20</v>
      </c>
      <c r="L22" s="59">
        <v>0</v>
      </c>
    </row>
    <row r="23" spans="1:12">
      <c r="A23" s="58">
        <v>53</v>
      </c>
      <c r="B23" s="59">
        <v>100.300482</v>
      </c>
      <c r="C23" s="60" t="s">
        <v>142</v>
      </c>
      <c r="D23" s="59">
        <v>20.113802</v>
      </c>
      <c r="E23" s="59">
        <v>64.956204</v>
      </c>
      <c r="F23" s="59">
        <v>15.174037999999999</v>
      </c>
      <c r="G23" s="59">
        <v>100.29812</v>
      </c>
      <c r="H23" s="61">
        <f t="shared" si="0"/>
        <v>0.99997645076122366</v>
      </c>
      <c r="I23" s="59">
        <v>13.082765</v>
      </c>
      <c r="J23" s="61">
        <f t="shared" si="1"/>
        <v>0.13043571415738561</v>
      </c>
      <c r="K23" s="1">
        <v>6</v>
      </c>
      <c r="L23" s="59">
        <v>0</v>
      </c>
    </row>
    <row r="24" spans="1:12">
      <c r="A24" s="58">
        <v>54</v>
      </c>
      <c r="B24" s="59">
        <v>600.81554200000005</v>
      </c>
      <c r="C24" s="60" t="s">
        <v>142</v>
      </c>
      <c r="D24" s="59">
        <v>0.93620999999999999</v>
      </c>
      <c r="E24" s="59">
        <v>0.366645</v>
      </c>
      <c r="F24" s="59">
        <v>512.42873399999996</v>
      </c>
      <c r="G24" s="59">
        <v>600.81548199999997</v>
      </c>
      <c r="H24" s="61">
        <f t="shared" si="0"/>
        <v>0.99999990013573903</v>
      </c>
      <c r="I24" s="59">
        <v>275.28513299999997</v>
      </c>
      <c r="J24" s="61">
        <f t="shared" si="1"/>
        <v>0.45818577209841876</v>
      </c>
      <c r="K24" s="1">
        <v>11</v>
      </c>
      <c r="L24" s="59">
        <v>0</v>
      </c>
    </row>
    <row r="25" spans="1:12">
      <c r="A25" s="58">
        <v>55</v>
      </c>
      <c r="B25" s="59">
        <v>833.42415200000005</v>
      </c>
      <c r="C25" s="60" t="s">
        <v>142</v>
      </c>
      <c r="D25" s="59">
        <v>0</v>
      </c>
      <c r="E25" s="59">
        <v>0</v>
      </c>
      <c r="F25" s="59">
        <v>45.632465000000003</v>
      </c>
      <c r="G25" s="59">
        <v>7.2054000000000007E-2</v>
      </c>
      <c r="H25" s="61">
        <f t="shared" si="0"/>
        <v>8.6455377885425139E-5</v>
      </c>
      <c r="I25" s="59">
        <v>224.578307</v>
      </c>
      <c r="J25" s="61">
        <f t="shared" si="1"/>
        <v>0.26946460150101337</v>
      </c>
      <c r="K25" s="1">
        <v>21</v>
      </c>
      <c r="L25" s="59">
        <v>106.78916</v>
      </c>
    </row>
    <row r="26" spans="1:12">
      <c r="A26" s="58">
        <v>56</v>
      </c>
      <c r="B26" s="59">
        <v>52.109819000000002</v>
      </c>
      <c r="C26" s="60" t="s">
        <v>142</v>
      </c>
      <c r="D26" s="59">
        <v>0</v>
      </c>
      <c r="E26" s="59">
        <v>0</v>
      </c>
      <c r="F26" s="59">
        <v>15.824591</v>
      </c>
      <c r="G26" s="59">
        <v>52.109819999999999</v>
      </c>
      <c r="H26" s="61">
        <f t="shared" si="0"/>
        <v>1.0000000191902412</v>
      </c>
      <c r="I26" s="59">
        <v>37.540095999999998</v>
      </c>
      <c r="J26" s="61">
        <f t="shared" si="1"/>
        <v>0.72040350015416477</v>
      </c>
      <c r="K26" s="1">
        <v>0</v>
      </c>
      <c r="L26" s="59">
        <v>52.109819000000002</v>
      </c>
    </row>
    <row r="27" spans="1:12">
      <c r="A27" s="58">
        <v>57</v>
      </c>
      <c r="B27" s="59">
        <v>70.252527999999998</v>
      </c>
      <c r="C27" s="60" t="s">
        <v>141</v>
      </c>
      <c r="D27" s="59">
        <v>0</v>
      </c>
      <c r="E27" s="59">
        <v>0</v>
      </c>
      <c r="F27" s="59">
        <v>13.407036</v>
      </c>
      <c r="G27" s="59">
        <v>0</v>
      </c>
      <c r="H27" s="61">
        <f t="shared" si="0"/>
        <v>0</v>
      </c>
      <c r="I27" s="59">
        <v>12.588457999999999</v>
      </c>
      <c r="J27" s="61">
        <f t="shared" si="1"/>
        <v>0.17918868343072294</v>
      </c>
      <c r="K27" s="1">
        <v>8</v>
      </c>
      <c r="L27" s="59">
        <v>0</v>
      </c>
    </row>
    <row r="28" spans="1:12">
      <c r="A28" s="58">
        <v>58</v>
      </c>
      <c r="B28" s="59">
        <v>84.455265999999995</v>
      </c>
      <c r="C28" s="60" t="s">
        <v>142</v>
      </c>
      <c r="D28" s="59">
        <v>0</v>
      </c>
      <c r="E28" s="59">
        <v>0</v>
      </c>
      <c r="F28" s="59">
        <v>33.854581000000003</v>
      </c>
      <c r="G28" s="59">
        <v>83.307833000000002</v>
      </c>
      <c r="H28" s="61">
        <f t="shared" si="0"/>
        <v>0.9864137187135259</v>
      </c>
      <c r="I28" s="59">
        <v>55.747610999999999</v>
      </c>
      <c r="J28" s="61">
        <f t="shared" si="1"/>
        <v>0.66008448780446682</v>
      </c>
      <c r="K28" s="1">
        <v>3</v>
      </c>
      <c r="L28" s="59">
        <v>0</v>
      </c>
    </row>
    <row r="29" spans="1:12">
      <c r="A29" s="58">
        <v>59</v>
      </c>
      <c r="B29" s="59">
        <v>684.14204500000005</v>
      </c>
      <c r="C29" s="60" t="s">
        <v>141</v>
      </c>
      <c r="D29" s="59">
        <v>18.371544</v>
      </c>
      <c r="E29" s="59">
        <v>22.189620999999999</v>
      </c>
      <c r="F29" s="59">
        <v>384.189706</v>
      </c>
      <c r="G29" s="59">
        <v>490.70057400000002</v>
      </c>
      <c r="H29" s="61">
        <f t="shared" si="0"/>
        <v>0.71724955012814628</v>
      </c>
      <c r="I29" s="59">
        <v>342.271705</v>
      </c>
      <c r="J29" s="61">
        <f t="shared" si="1"/>
        <v>0.50029333455159886</v>
      </c>
      <c r="K29" s="1">
        <v>38</v>
      </c>
      <c r="L29" s="59">
        <v>479.15220299999999</v>
      </c>
    </row>
    <row r="30" spans="1:12">
      <c r="A30" s="58">
        <v>60</v>
      </c>
      <c r="B30" s="59">
        <v>9.8892279999999992</v>
      </c>
      <c r="C30" s="60" t="s">
        <v>141</v>
      </c>
      <c r="D30" s="59">
        <v>0</v>
      </c>
      <c r="E30" s="59">
        <v>0</v>
      </c>
      <c r="F30" s="59">
        <v>9.8892279999999992</v>
      </c>
      <c r="G30" s="59">
        <v>9.8892279999999992</v>
      </c>
      <c r="H30" s="61">
        <f t="shared" si="0"/>
        <v>1</v>
      </c>
      <c r="I30" s="59">
        <v>4.4879819999999997</v>
      </c>
      <c r="J30" s="61">
        <f t="shared" si="1"/>
        <v>0.45382531376564478</v>
      </c>
      <c r="K30" s="1">
        <v>0</v>
      </c>
      <c r="L30" s="59">
        <v>0</v>
      </c>
    </row>
    <row r="31" spans="1:12">
      <c r="A31" s="58">
        <v>61</v>
      </c>
      <c r="B31" s="59">
        <v>165.85239100000001</v>
      </c>
      <c r="C31" s="60" t="s">
        <v>141</v>
      </c>
      <c r="D31" s="59">
        <v>0</v>
      </c>
      <c r="E31" s="59">
        <v>0</v>
      </c>
      <c r="F31" s="59">
        <v>149.03783300000001</v>
      </c>
      <c r="G31" s="59">
        <v>0</v>
      </c>
      <c r="H31" s="61">
        <f t="shared" si="0"/>
        <v>0</v>
      </c>
      <c r="I31" s="59">
        <v>26.670424000000001</v>
      </c>
      <c r="J31" s="61">
        <f t="shared" si="1"/>
        <v>0.16080819721194131</v>
      </c>
      <c r="K31" s="1">
        <v>3</v>
      </c>
      <c r="L31" s="59">
        <v>0</v>
      </c>
    </row>
    <row r="32" spans="1:12">
      <c r="A32" s="58">
        <v>62</v>
      </c>
      <c r="B32" s="59">
        <v>95.798995000000005</v>
      </c>
      <c r="C32" s="60" t="s">
        <v>142</v>
      </c>
      <c r="D32" s="59">
        <v>9.9396109999999993</v>
      </c>
      <c r="E32" s="59">
        <v>0</v>
      </c>
      <c r="F32" s="59">
        <v>75.198316000000005</v>
      </c>
      <c r="G32" s="59">
        <v>95.798931999999994</v>
      </c>
      <c r="H32" s="61">
        <f t="shared" si="0"/>
        <v>0.99999934237305921</v>
      </c>
      <c r="I32" s="59">
        <v>64.450061000000005</v>
      </c>
      <c r="J32" s="61">
        <f t="shared" si="1"/>
        <v>0.67276343556631257</v>
      </c>
      <c r="K32" s="1">
        <v>0</v>
      </c>
      <c r="L32" s="59">
        <v>95.798995000000005</v>
      </c>
    </row>
    <row r="33" spans="1:12">
      <c r="A33" s="58">
        <v>63</v>
      </c>
      <c r="B33" s="59">
        <v>2109.0554860000002</v>
      </c>
      <c r="C33" s="60" t="s">
        <v>141</v>
      </c>
      <c r="D33" s="59">
        <v>0</v>
      </c>
      <c r="E33" s="59">
        <v>0</v>
      </c>
      <c r="F33" s="59">
        <v>466.23821700000002</v>
      </c>
      <c r="G33" s="59">
        <v>0</v>
      </c>
      <c r="H33" s="61">
        <f t="shared" si="0"/>
        <v>0</v>
      </c>
      <c r="I33" s="59">
        <v>258.54845399999999</v>
      </c>
      <c r="J33" s="61">
        <f t="shared" si="1"/>
        <v>0.12258968799837444</v>
      </c>
      <c r="K33" s="1">
        <v>36</v>
      </c>
      <c r="L33" s="59">
        <v>0</v>
      </c>
    </row>
    <row r="34" spans="1:12">
      <c r="A34" s="58">
        <v>64</v>
      </c>
      <c r="B34" s="59">
        <v>116.64804599999999</v>
      </c>
      <c r="C34" s="60" t="s">
        <v>141</v>
      </c>
      <c r="D34" s="59">
        <v>0</v>
      </c>
      <c r="E34" s="59">
        <v>0</v>
      </c>
      <c r="F34" s="59">
        <v>72.826875000000001</v>
      </c>
      <c r="G34" s="59">
        <v>116.64804599999999</v>
      </c>
      <c r="H34" s="61">
        <f t="shared" si="0"/>
        <v>1</v>
      </c>
      <c r="I34" s="59">
        <v>105.356881</v>
      </c>
      <c r="J34" s="61">
        <f t="shared" si="1"/>
        <v>0.90320313638172733</v>
      </c>
      <c r="K34" s="1">
        <v>0</v>
      </c>
      <c r="L34" s="59">
        <v>0</v>
      </c>
    </row>
    <row r="35" spans="1:12">
      <c r="A35" s="58">
        <v>65</v>
      </c>
      <c r="B35" s="59">
        <v>2.8315480000000002</v>
      </c>
      <c r="C35" s="60" t="s">
        <v>141</v>
      </c>
      <c r="D35" s="59">
        <v>0</v>
      </c>
      <c r="E35" s="59">
        <v>0</v>
      </c>
      <c r="F35" s="59">
        <v>2.8315480000000002</v>
      </c>
      <c r="G35" s="59">
        <v>0</v>
      </c>
      <c r="H35" s="61">
        <f t="shared" si="0"/>
        <v>0</v>
      </c>
      <c r="I35" s="59">
        <v>1.4786140000000001</v>
      </c>
      <c r="J35" s="61">
        <f t="shared" si="1"/>
        <v>0.52219280760912401</v>
      </c>
      <c r="K35" s="1">
        <v>1</v>
      </c>
      <c r="L35" s="59">
        <v>0</v>
      </c>
    </row>
    <row r="36" spans="1:12">
      <c r="A36" s="58">
        <v>66</v>
      </c>
      <c r="B36" s="59">
        <v>43.837995999999997</v>
      </c>
      <c r="C36" s="60" t="s">
        <v>141</v>
      </c>
      <c r="D36" s="59">
        <v>5.9528930000000004</v>
      </c>
      <c r="E36" s="59">
        <v>0</v>
      </c>
      <c r="F36" s="59">
        <v>16.269984000000001</v>
      </c>
      <c r="G36" s="59">
        <v>37.695056000000001</v>
      </c>
      <c r="H36" s="61">
        <f t="shared" si="0"/>
        <v>0.85987178793483177</v>
      </c>
      <c r="I36" s="59">
        <v>23.944796</v>
      </c>
      <c r="J36" s="61">
        <f t="shared" si="1"/>
        <v>0.54621100836817449</v>
      </c>
      <c r="K36" s="1">
        <v>0</v>
      </c>
      <c r="L36" s="59">
        <v>0</v>
      </c>
    </row>
    <row r="37" spans="1:12">
      <c r="A37" s="58">
        <v>67</v>
      </c>
      <c r="B37" s="59">
        <v>244.90342999999999</v>
      </c>
      <c r="C37" s="60" t="s">
        <v>142</v>
      </c>
      <c r="D37" s="59">
        <v>12.963384</v>
      </c>
      <c r="E37" s="59">
        <v>4.1871219999999996</v>
      </c>
      <c r="F37" s="59">
        <v>190.52065999999999</v>
      </c>
      <c r="G37" s="59">
        <v>244.90340699999999</v>
      </c>
      <c r="H37" s="61">
        <f t="shared" si="0"/>
        <v>0.99999990608543132</v>
      </c>
      <c r="I37" s="59">
        <v>174.758849</v>
      </c>
      <c r="J37" s="61">
        <f t="shared" si="1"/>
        <v>0.71358269257396689</v>
      </c>
      <c r="K37" s="1">
        <v>2</v>
      </c>
      <c r="L37" s="59">
        <v>0</v>
      </c>
    </row>
    <row r="38" spans="1:12">
      <c r="A38" s="58">
        <v>68</v>
      </c>
      <c r="B38" s="59">
        <v>20.289383000000001</v>
      </c>
      <c r="C38" s="60" t="s">
        <v>141</v>
      </c>
      <c r="D38" s="59">
        <v>0</v>
      </c>
      <c r="E38" s="59">
        <v>0</v>
      </c>
      <c r="F38" s="59">
        <v>20.289383000000001</v>
      </c>
      <c r="G38" s="59">
        <v>20.289383000000001</v>
      </c>
      <c r="H38" s="61">
        <f t="shared" si="0"/>
        <v>1</v>
      </c>
      <c r="I38" s="59">
        <v>8.1193179999999998</v>
      </c>
      <c r="J38" s="61">
        <f t="shared" si="1"/>
        <v>0.40017569780214607</v>
      </c>
      <c r="K38" s="1">
        <v>1</v>
      </c>
      <c r="L38" s="59">
        <v>0</v>
      </c>
    </row>
    <row r="39" spans="1:12">
      <c r="A39" s="58">
        <v>70</v>
      </c>
      <c r="B39" s="59">
        <v>12.217762</v>
      </c>
      <c r="C39" s="60" t="s">
        <v>141</v>
      </c>
      <c r="D39" s="59">
        <v>10.544551</v>
      </c>
      <c r="E39" s="59">
        <v>0</v>
      </c>
      <c r="F39" s="59">
        <v>12.217762</v>
      </c>
      <c r="G39" s="59">
        <v>12.217762</v>
      </c>
      <c r="H39" s="61">
        <f t="shared" si="0"/>
        <v>1</v>
      </c>
      <c r="I39" s="59">
        <v>11.737448000000001</v>
      </c>
      <c r="J39" s="61">
        <f t="shared" si="1"/>
        <v>0.96068723551825619</v>
      </c>
      <c r="K39" s="1">
        <v>3</v>
      </c>
      <c r="L39" s="59">
        <v>0</v>
      </c>
    </row>
    <row r="40" spans="1:12">
      <c r="A40" s="58">
        <v>71</v>
      </c>
      <c r="B40" s="59">
        <v>4.5190520000000003</v>
      </c>
      <c r="C40" s="60" t="s">
        <v>141</v>
      </c>
      <c r="D40" s="59">
        <v>0</v>
      </c>
      <c r="E40" s="59">
        <v>0</v>
      </c>
      <c r="F40" s="59">
        <v>0</v>
      </c>
      <c r="G40" s="59">
        <v>0</v>
      </c>
      <c r="H40" s="61">
        <f t="shared" si="0"/>
        <v>0</v>
      </c>
      <c r="I40" s="59">
        <v>1.7634369999999999</v>
      </c>
      <c r="J40" s="61">
        <f t="shared" si="1"/>
        <v>0.39022277238677489</v>
      </c>
      <c r="K40" s="1">
        <v>0</v>
      </c>
      <c r="L40" s="59">
        <v>0</v>
      </c>
    </row>
    <row r="41" spans="1:12">
      <c r="A41" s="58">
        <v>72</v>
      </c>
      <c r="B41" s="59">
        <v>1229.7612180000001</v>
      </c>
      <c r="C41" s="60" t="s">
        <v>141</v>
      </c>
      <c r="D41" s="59">
        <v>0</v>
      </c>
      <c r="E41" s="59">
        <v>0</v>
      </c>
      <c r="F41" s="59">
        <v>537.40456600000005</v>
      </c>
      <c r="G41" s="59">
        <v>443.74506600000001</v>
      </c>
      <c r="H41" s="61">
        <f t="shared" si="0"/>
        <v>0.36083839651544447</v>
      </c>
      <c r="I41" s="59">
        <v>341.523436</v>
      </c>
      <c r="J41" s="61">
        <f t="shared" si="1"/>
        <v>0.27771524341565307</v>
      </c>
      <c r="K41" s="1">
        <v>9</v>
      </c>
      <c r="L41" s="59">
        <v>0</v>
      </c>
    </row>
    <row r="42" spans="1:12">
      <c r="A42" s="58">
        <v>76</v>
      </c>
      <c r="B42" s="59">
        <v>5.5295120000000004</v>
      </c>
      <c r="C42" s="60" t="s">
        <v>141</v>
      </c>
      <c r="D42" s="59">
        <v>0</v>
      </c>
      <c r="E42" s="59">
        <v>0</v>
      </c>
      <c r="F42" s="59">
        <v>0</v>
      </c>
      <c r="G42" s="59">
        <v>0</v>
      </c>
      <c r="H42" s="61">
        <f t="shared" si="0"/>
        <v>0</v>
      </c>
      <c r="I42" s="59">
        <v>0</v>
      </c>
      <c r="J42" s="61">
        <f t="shared" si="1"/>
        <v>0</v>
      </c>
      <c r="K42" s="1">
        <v>21</v>
      </c>
      <c r="L42" s="59">
        <v>0</v>
      </c>
    </row>
    <row r="43" spans="1:12">
      <c r="A43" s="58">
        <v>78</v>
      </c>
      <c r="B43" s="59">
        <v>19.502040999999998</v>
      </c>
      <c r="C43" s="60" t="s">
        <v>142</v>
      </c>
      <c r="D43" s="59">
        <v>0</v>
      </c>
      <c r="E43" s="59">
        <v>0</v>
      </c>
      <c r="F43" s="59">
        <v>11.402101999999999</v>
      </c>
      <c r="G43" s="59">
        <v>19.502040000000001</v>
      </c>
      <c r="H43" s="61">
        <f t="shared" si="0"/>
        <v>0.99999994872331577</v>
      </c>
      <c r="I43" s="59">
        <v>11.826154000000001</v>
      </c>
      <c r="J43" s="61">
        <f t="shared" si="1"/>
        <v>0.60640596540639014</v>
      </c>
      <c r="K43" s="1">
        <v>0</v>
      </c>
      <c r="L43" s="59">
        <v>0</v>
      </c>
    </row>
    <row r="44" spans="1:12">
      <c r="A44" s="58">
        <v>80</v>
      </c>
      <c r="B44" s="59">
        <v>347.42839099999998</v>
      </c>
      <c r="C44" s="60" t="s">
        <v>141</v>
      </c>
      <c r="D44" s="59">
        <v>0</v>
      </c>
      <c r="E44" s="59">
        <v>0</v>
      </c>
      <c r="F44" s="59">
        <v>274.21107499999999</v>
      </c>
      <c r="G44" s="59">
        <v>347.400847</v>
      </c>
      <c r="H44" s="61">
        <f t="shared" si="0"/>
        <v>0.99992072035356494</v>
      </c>
      <c r="I44" s="59">
        <v>165.081704</v>
      </c>
      <c r="J44" s="61">
        <f t="shared" si="1"/>
        <v>0.47515317768028925</v>
      </c>
      <c r="K44" s="1">
        <v>16</v>
      </c>
      <c r="L44" s="59">
        <v>0</v>
      </c>
    </row>
    <row r="45" spans="1:12">
      <c r="A45" s="58">
        <v>87</v>
      </c>
      <c r="B45" s="59">
        <v>112.054092</v>
      </c>
      <c r="C45" s="60" t="s">
        <v>141</v>
      </c>
      <c r="D45" s="59">
        <v>0</v>
      </c>
      <c r="E45" s="59">
        <v>0</v>
      </c>
      <c r="F45" s="59">
        <v>102.484528</v>
      </c>
      <c r="G45" s="59">
        <v>112.053601</v>
      </c>
      <c r="H45" s="61">
        <f t="shared" si="0"/>
        <v>0.99999561818768745</v>
      </c>
      <c r="I45" s="59">
        <v>39.238725000000002</v>
      </c>
      <c r="J45" s="61">
        <f t="shared" si="1"/>
        <v>0.35017663611963412</v>
      </c>
      <c r="K45" s="1">
        <v>2</v>
      </c>
      <c r="L45" s="59">
        <v>0</v>
      </c>
    </row>
    <row r="46" spans="1:12">
      <c r="A46" s="58">
        <v>88</v>
      </c>
      <c r="B46" s="59">
        <v>493.85902700000003</v>
      </c>
      <c r="C46" s="60" t="s">
        <v>141</v>
      </c>
      <c r="D46" s="59">
        <v>0</v>
      </c>
      <c r="E46" s="59">
        <v>0</v>
      </c>
      <c r="F46" s="59">
        <v>80.820702999999995</v>
      </c>
      <c r="G46" s="59">
        <v>0</v>
      </c>
      <c r="H46" s="61">
        <f t="shared" si="0"/>
        <v>0</v>
      </c>
      <c r="I46" s="59">
        <v>52.876230999999997</v>
      </c>
      <c r="J46" s="61">
        <f t="shared" si="1"/>
        <v>0.10706745874668398</v>
      </c>
      <c r="K46" s="1">
        <v>11</v>
      </c>
      <c r="L46" s="59">
        <v>2.6426249999999998</v>
      </c>
    </row>
    <row r="47" spans="1:12">
      <c r="A47" s="58">
        <v>89</v>
      </c>
      <c r="B47" s="59">
        <v>104.92880599999999</v>
      </c>
      <c r="C47" s="60" t="s">
        <v>141</v>
      </c>
      <c r="D47" s="59">
        <v>7.7169379999999999</v>
      </c>
      <c r="E47" s="59">
        <v>0</v>
      </c>
      <c r="F47" s="59">
        <v>76.981191999999993</v>
      </c>
      <c r="G47" s="59">
        <v>100.034291</v>
      </c>
      <c r="H47" s="61">
        <f t="shared" si="0"/>
        <v>0.95335394362535686</v>
      </c>
      <c r="I47" s="59">
        <v>30.977833</v>
      </c>
      <c r="J47" s="61">
        <f t="shared" si="1"/>
        <v>0.29522715621104084</v>
      </c>
      <c r="K47" s="1">
        <v>0</v>
      </c>
      <c r="L47" s="59">
        <v>0</v>
      </c>
    </row>
    <row r="48" spans="1:12">
      <c r="A48" s="58">
        <v>90</v>
      </c>
      <c r="B48" s="59">
        <v>1176.503569</v>
      </c>
      <c r="C48" s="60" t="s">
        <v>141</v>
      </c>
      <c r="D48" s="59">
        <v>92.373648000000003</v>
      </c>
      <c r="E48" s="59">
        <v>62.334048000000003</v>
      </c>
      <c r="F48" s="59">
        <v>466.65572900000001</v>
      </c>
      <c r="G48" s="59">
        <v>458.405393</v>
      </c>
      <c r="H48" s="61">
        <f t="shared" si="0"/>
        <v>0.38963366119631382</v>
      </c>
      <c r="I48" s="59">
        <v>299.48942699999998</v>
      </c>
      <c r="J48" s="61">
        <f t="shared" si="1"/>
        <v>0.25455887673554517</v>
      </c>
      <c r="K48" s="1">
        <v>36</v>
      </c>
      <c r="L48" s="59">
        <v>0</v>
      </c>
    </row>
    <row r="49" spans="1:12">
      <c r="A49" s="58">
        <v>91</v>
      </c>
      <c r="B49" s="59">
        <v>69.057053999999994</v>
      </c>
      <c r="C49" s="60" t="s">
        <v>142</v>
      </c>
      <c r="D49" s="59">
        <v>0</v>
      </c>
      <c r="E49" s="59">
        <v>0</v>
      </c>
      <c r="F49" s="59">
        <v>24.843457000000001</v>
      </c>
      <c r="G49" s="59">
        <v>69.057053999999994</v>
      </c>
      <c r="H49" s="61">
        <f t="shared" si="0"/>
        <v>1</v>
      </c>
      <c r="I49" s="59">
        <v>39.556626000000001</v>
      </c>
      <c r="J49" s="61">
        <f t="shared" si="1"/>
        <v>0.5728107949696204</v>
      </c>
      <c r="K49" s="1">
        <v>0</v>
      </c>
      <c r="L49" s="59">
        <v>0</v>
      </c>
    </row>
    <row r="50" spans="1:12">
      <c r="A50" s="58">
        <v>92</v>
      </c>
      <c r="B50" s="59">
        <v>129.00761800000001</v>
      </c>
      <c r="C50" s="60" t="s">
        <v>142</v>
      </c>
      <c r="D50" s="59">
        <v>60.511243</v>
      </c>
      <c r="E50" s="59">
        <v>16.165099999999999</v>
      </c>
      <c r="F50" s="59">
        <v>71.217788999999996</v>
      </c>
      <c r="G50" s="59">
        <v>113.696398</v>
      </c>
      <c r="H50" s="61">
        <f t="shared" si="0"/>
        <v>0.8813153809257992</v>
      </c>
      <c r="I50" s="59">
        <v>69.146636999999998</v>
      </c>
      <c r="J50" s="61">
        <f t="shared" si="1"/>
        <v>0.53598878943722528</v>
      </c>
      <c r="K50" s="1">
        <v>11</v>
      </c>
      <c r="L50" s="59">
        <v>129.00761800000001</v>
      </c>
    </row>
    <row r="51" spans="1:12">
      <c r="A51" s="58">
        <v>93</v>
      </c>
      <c r="B51" s="59">
        <v>562.21618799999999</v>
      </c>
      <c r="C51" s="60" t="s">
        <v>142</v>
      </c>
      <c r="D51" s="59">
        <v>19.759516000000001</v>
      </c>
      <c r="E51" s="59">
        <v>53.008485999999998</v>
      </c>
      <c r="F51" s="59">
        <v>292.68333000000001</v>
      </c>
      <c r="G51" s="59">
        <v>562.21470899999997</v>
      </c>
      <c r="H51" s="61">
        <f t="shared" si="0"/>
        <v>0.99999736933935457</v>
      </c>
      <c r="I51" s="59">
        <v>113.512565</v>
      </c>
      <c r="J51" s="61">
        <f t="shared" si="1"/>
        <v>0.20190198614487423</v>
      </c>
      <c r="K51" s="1">
        <v>7</v>
      </c>
      <c r="L51" s="59">
        <v>0</v>
      </c>
    </row>
    <row r="52" spans="1:12">
      <c r="A52" s="58">
        <v>94</v>
      </c>
      <c r="B52" s="59">
        <v>263.76709399999999</v>
      </c>
      <c r="C52" s="60" t="s">
        <v>141</v>
      </c>
      <c r="D52" s="59">
        <v>0</v>
      </c>
      <c r="E52" s="59">
        <v>0</v>
      </c>
      <c r="F52" s="59">
        <v>3.9442330000000001</v>
      </c>
      <c r="G52" s="59">
        <v>263.76585799999998</v>
      </c>
      <c r="H52" s="61">
        <f t="shared" si="0"/>
        <v>0.99999531404777886</v>
      </c>
      <c r="I52" s="59">
        <v>259.25726900000001</v>
      </c>
      <c r="J52" s="61">
        <f t="shared" si="1"/>
        <v>0.98290224556972228</v>
      </c>
      <c r="K52" s="1">
        <v>1</v>
      </c>
      <c r="L52" s="59">
        <v>0</v>
      </c>
    </row>
    <row r="53" spans="1:12">
      <c r="A53" s="58">
        <v>96</v>
      </c>
      <c r="B53" s="59">
        <v>370.72954499999997</v>
      </c>
      <c r="C53" s="60" t="s">
        <v>141</v>
      </c>
      <c r="D53" s="59">
        <v>0</v>
      </c>
      <c r="E53" s="59">
        <v>0</v>
      </c>
      <c r="F53" s="59">
        <v>165.09631400000001</v>
      </c>
      <c r="G53" s="59">
        <v>0</v>
      </c>
      <c r="H53" s="61">
        <f t="shared" si="0"/>
        <v>0</v>
      </c>
      <c r="I53" s="59">
        <v>116.634947</v>
      </c>
      <c r="J53" s="61">
        <f t="shared" si="1"/>
        <v>0.31460925780814153</v>
      </c>
      <c r="K53" s="1">
        <v>23</v>
      </c>
      <c r="L53" s="59">
        <v>368.55688900000001</v>
      </c>
    </row>
    <row r="54" spans="1:12">
      <c r="A54" s="58">
        <v>97</v>
      </c>
      <c r="B54" s="59">
        <v>675.650127</v>
      </c>
      <c r="C54" s="60" t="s">
        <v>142</v>
      </c>
      <c r="D54" s="59">
        <v>0</v>
      </c>
      <c r="E54" s="59">
        <v>0</v>
      </c>
      <c r="F54" s="59">
        <v>80.335915999999997</v>
      </c>
      <c r="G54" s="59">
        <v>0</v>
      </c>
      <c r="H54" s="61">
        <f t="shared" si="0"/>
        <v>0</v>
      </c>
      <c r="I54" s="59">
        <v>89.061046000000005</v>
      </c>
      <c r="J54" s="61">
        <f t="shared" si="1"/>
        <v>0.13181533228661704</v>
      </c>
      <c r="K54" s="1">
        <v>4</v>
      </c>
      <c r="L54" s="59">
        <v>0</v>
      </c>
    </row>
    <row r="55" spans="1:12">
      <c r="A55" s="58">
        <v>98</v>
      </c>
      <c r="B55" s="59">
        <v>569.73675400000002</v>
      </c>
      <c r="C55" s="60" t="s">
        <v>142</v>
      </c>
      <c r="D55" s="59">
        <v>0</v>
      </c>
      <c r="E55" s="59">
        <v>0</v>
      </c>
      <c r="F55" s="59">
        <v>552.52904100000001</v>
      </c>
      <c r="G55" s="59">
        <v>440.01678500000003</v>
      </c>
      <c r="H55" s="61">
        <f t="shared" si="0"/>
        <v>0.77231595453643498</v>
      </c>
      <c r="I55" s="59">
        <v>164.564224</v>
      </c>
      <c r="J55" s="61">
        <f t="shared" si="1"/>
        <v>0.28884256254248958</v>
      </c>
      <c r="K55" s="1">
        <v>8</v>
      </c>
      <c r="L55" s="59">
        <v>0</v>
      </c>
    </row>
    <row r="56" spans="1:12">
      <c r="A56" s="58">
        <v>99</v>
      </c>
      <c r="B56" s="59">
        <v>95.566556000000006</v>
      </c>
      <c r="C56" s="60" t="s">
        <v>142</v>
      </c>
      <c r="D56" s="59">
        <v>17.149716000000002</v>
      </c>
      <c r="E56" s="59">
        <v>5.6349239999999998</v>
      </c>
      <c r="F56" s="59">
        <v>46.906728000000001</v>
      </c>
      <c r="G56" s="59">
        <v>95.566556000000006</v>
      </c>
      <c r="H56" s="61">
        <f t="shared" si="0"/>
        <v>1</v>
      </c>
      <c r="I56" s="59">
        <v>68.928638000000007</v>
      </c>
      <c r="J56" s="61">
        <f t="shared" si="1"/>
        <v>0.72126317913978188</v>
      </c>
      <c r="K56" s="1">
        <v>1</v>
      </c>
      <c r="L56" s="59">
        <v>93.712047999999996</v>
      </c>
    </row>
    <row r="57" spans="1:12">
      <c r="A57" s="58">
        <v>101</v>
      </c>
      <c r="B57" s="59">
        <v>50.618827000000003</v>
      </c>
      <c r="C57" s="60" t="s">
        <v>142</v>
      </c>
      <c r="D57" s="59">
        <v>16.786276000000001</v>
      </c>
      <c r="E57" s="59">
        <v>5.5357320000000003</v>
      </c>
      <c r="F57" s="59">
        <v>50.618827000000003</v>
      </c>
      <c r="G57" s="59">
        <v>50.618827000000003</v>
      </c>
      <c r="H57" s="61">
        <f t="shared" si="0"/>
        <v>1</v>
      </c>
      <c r="I57" s="59">
        <v>13.925527000000001</v>
      </c>
      <c r="J57" s="61">
        <f t="shared" si="1"/>
        <v>0.27510568350388681</v>
      </c>
      <c r="K57" s="1">
        <v>6</v>
      </c>
      <c r="L57" s="59">
        <v>0</v>
      </c>
    </row>
    <row r="58" spans="1:12">
      <c r="A58" s="58">
        <v>103</v>
      </c>
      <c r="B58" s="59">
        <v>1041.4364860000001</v>
      </c>
      <c r="C58" s="60" t="s">
        <v>142</v>
      </c>
      <c r="D58" s="59">
        <v>185.416472</v>
      </c>
      <c r="E58" s="59">
        <v>370.15342099999998</v>
      </c>
      <c r="F58" s="59">
        <v>960.43756399999995</v>
      </c>
      <c r="G58" s="59">
        <v>1041.4364869999999</v>
      </c>
      <c r="H58" s="61">
        <f t="shared" si="0"/>
        <v>1.0000000009602121</v>
      </c>
      <c r="I58" s="59">
        <v>591.84411</v>
      </c>
      <c r="J58" s="61">
        <f t="shared" si="1"/>
        <v>0.56829592390524331</v>
      </c>
      <c r="K58" s="1">
        <v>3</v>
      </c>
      <c r="L58" s="59">
        <v>0</v>
      </c>
    </row>
    <row r="59" spans="1:12">
      <c r="A59" s="58">
        <v>104</v>
      </c>
      <c r="B59" s="59">
        <v>1526.358383</v>
      </c>
      <c r="C59" s="60" t="s">
        <v>142</v>
      </c>
      <c r="D59" s="59">
        <v>244.65943200000001</v>
      </c>
      <c r="E59" s="59">
        <v>114.016565</v>
      </c>
      <c r="F59" s="59">
        <v>1401.133677</v>
      </c>
      <c r="G59" s="59">
        <v>1526.358387</v>
      </c>
      <c r="H59" s="61">
        <f t="shared" si="0"/>
        <v>1.0000000026206166</v>
      </c>
      <c r="I59" s="59">
        <v>525.16205100000002</v>
      </c>
      <c r="J59" s="61">
        <f t="shared" si="1"/>
        <v>0.34406208715401015</v>
      </c>
      <c r="K59" s="1">
        <v>3</v>
      </c>
      <c r="L59" s="59">
        <v>0</v>
      </c>
    </row>
    <row r="60" spans="1:12">
      <c r="A60" s="58">
        <v>106</v>
      </c>
      <c r="B60" s="59">
        <v>1637.872163</v>
      </c>
      <c r="C60" s="60" t="s">
        <v>141</v>
      </c>
      <c r="D60" s="59">
        <v>62.627336999999997</v>
      </c>
      <c r="E60" s="59">
        <v>9.8076310000000007</v>
      </c>
      <c r="F60" s="59">
        <v>673.91064300000005</v>
      </c>
      <c r="G60" s="59">
        <v>1046.7820489999999</v>
      </c>
      <c r="H60" s="61">
        <f t="shared" si="0"/>
        <v>0.6391109591133578</v>
      </c>
      <c r="I60" s="59">
        <v>1037.5119110000001</v>
      </c>
      <c r="J60" s="61">
        <f t="shared" si="1"/>
        <v>0.63345109248309517</v>
      </c>
      <c r="K60" s="1">
        <v>83</v>
      </c>
      <c r="L60" s="59">
        <v>0</v>
      </c>
    </row>
    <row r="61" spans="1:12">
      <c r="A61" s="58">
        <v>107</v>
      </c>
      <c r="B61" s="59">
        <v>144.41964300000001</v>
      </c>
      <c r="C61" s="60" t="s">
        <v>142</v>
      </c>
      <c r="D61" s="59">
        <v>0</v>
      </c>
      <c r="E61" s="59">
        <v>0</v>
      </c>
      <c r="F61" s="59">
        <v>9.8791890000000002</v>
      </c>
      <c r="G61" s="59">
        <v>133.649563</v>
      </c>
      <c r="H61" s="61">
        <f t="shared" si="0"/>
        <v>0.9254251030103986</v>
      </c>
      <c r="I61" s="59">
        <v>64.233694999999997</v>
      </c>
      <c r="J61" s="61">
        <f t="shared" si="1"/>
        <v>0.44477117977642416</v>
      </c>
      <c r="K61" s="1">
        <v>2</v>
      </c>
      <c r="L61" s="59">
        <v>0</v>
      </c>
    </row>
    <row r="62" spans="1:12">
      <c r="A62" s="58">
        <v>108</v>
      </c>
      <c r="B62" s="59">
        <v>531.435339</v>
      </c>
      <c r="C62" s="60" t="s">
        <v>142</v>
      </c>
      <c r="D62" s="59">
        <v>73.299390000000002</v>
      </c>
      <c r="E62" s="59">
        <v>55.209268000000002</v>
      </c>
      <c r="F62" s="59">
        <v>480.67956199999998</v>
      </c>
      <c r="G62" s="59">
        <v>531.43433400000004</v>
      </c>
      <c r="H62" s="61">
        <f t="shared" si="0"/>
        <v>0.99999810889505047</v>
      </c>
      <c r="I62" s="59">
        <v>278.052301</v>
      </c>
      <c r="J62" s="61">
        <f t="shared" si="1"/>
        <v>0.52321003251912079</v>
      </c>
      <c r="K62" s="1">
        <v>4</v>
      </c>
      <c r="L62" s="59">
        <v>0</v>
      </c>
    </row>
    <row r="63" spans="1:12">
      <c r="A63" s="58">
        <v>109</v>
      </c>
      <c r="B63" s="59">
        <v>51.596082000000003</v>
      </c>
      <c r="C63" s="60" t="s">
        <v>141</v>
      </c>
      <c r="D63" s="59">
        <v>0</v>
      </c>
      <c r="E63" s="59">
        <v>0</v>
      </c>
      <c r="F63" s="59">
        <v>50.62218</v>
      </c>
      <c r="G63" s="59">
        <v>51.593519000000001</v>
      </c>
      <c r="H63" s="61">
        <f t="shared" si="0"/>
        <v>0.99995032568558206</v>
      </c>
      <c r="I63" s="59">
        <v>6.9658629999999997</v>
      </c>
      <c r="J63" s="61">
        <f t="shared" si="1"/>
        <v>0.13500759611941077</v>
      </c>
      <c r="K63" s="1">
        <v>2</v>
      </c>
      <c r="L63" s="59">
        <v>0</v>
      </c>
    </row>
    <row r="64" spans="1:12">
      <c r="A64" s="58">
        <v>110</v>
      </c>
      <c r="B64" s="59">
        <v>65.283433000000002</v>
      </c>
      <c r="C64" s="60" t="s">
        <v>141</v>
      </c>
      <c r="D64" s="59">
        <v>6.2015669999999998</v>
      </c>
      <c r="E64" s="59">
        <v>0</v>
      </c>
      <c r="F64" s="59">
        <v>0</v>
      </c>
      <c r="G64" s="59">
        <v>38.322861000000003</v>
      </c>
      <c r="H64" s="61">
        <f t="shared" si="0"/>
        <v>0.58702275966400241</v>
      </c>
      <c r="I64" s="59">
        <v>12.861243</v>
      </c>
      <c r="J64" s="61">
        <f t="shared" si="1"/>
        <v>0.19700622974285067</v>
      </c>
      <c r="K64" s="1">
        <v>2</v>
      </c>
      <c r="L64" s="59">
        <v>0</v>
      </c>
    </row>
    <row r="65" spans="1:12">
      <c r="A65" s="58">
        <v>111</v>
      </c>
      <c r="B65" s="59">
        <v>104.449725</v>
      </c>
      <c r="C65" s="60" t="s">
        <v>142</v>
      </c>
      <c r="D65" s="59">
        <v>29.732579000000001</v>
      </c>
      <c r="E65" s="59">
        <v>14.653263000000001</v>
      </c>
      <c r="F65" s="59">
        <v>104.207953</v>
      </c>
      <c r="G65" s="59">
        <v>104.449567</v>
      </c>
      <c r="H65" s="61">
        <f t="shared" si="0"/>
        <v>0.99999848731052188</v>
      </c>
      <c r="I65" s="59">
        <v>68.551300999999995</v>
      </c>
      <c r="J65" s="61">
        <f t="shared" si="1"/>
        <v>0.6563090616083479</v>
      </c>
      <c r="K65" s="1">
        <v>2</v>
      </c>
      <c r="L65" s="59">
        <v>104.449725</v>
      </c>
    </row>
    <row r="66" spans="1:12">
      <c r="A66" s="58">
        <v>112</v>
      </c>
      <c r="B66" s="59">
        <v>53.892902999999997</v>
      </c>
      <c r="C66" s="60" t="s">
        <v>142</v>
      </c>
      <c r="D66" s="59">
        <v>0</v>
      </c>
      <c r="E66" s="59">
        <v>0</v>
      </c>
      <c r="F66" s="59">
        <v>0</v>
      </c>
      <c r="G66" s="59">
        <v>53.428071000000003</v>
      </c>
      <c r="H66" s="61">
        <f t="shared" si="0"/>
        <v>0.99137489401897694</v>
      </c>
      <c r="I66" s="59">
        <v>23.473801999999999</v>
      </c>
      <c r="J66" s="61">
        <f t="shared" si="1"/>
        <v>0.43556388120343043</v>
      </c>
      <c r="K66" s="1">
        <v>2</v>
      </c>
      <c r="L66" s="59">
        <v>0</v>
      </c>
    </row>
    <row r="67" spans="1:12">
      <c r="A67" s="58">
        <v>116</v>
      </c>
      <c r="B67" s="59">
        <v>505.29674699999998</v>
      </c>
      <c r="C67" s="60" t="s">
        <v>141</v>
      </c>
      <c r="D67" s="59">
        <v>5.6028969999999996</v>
      </c>
      <c r="E67" s="59">
        <v>0</v>
      </c>
      <c r="F67" s="59">
        <v>350.91492499999998</v>
      </c>
      <c r="G67" s="59">
        <v>505.29674399999999</v>
      </c>
      <c r="H67" s="61">
        <f t="shared" ref="H67:H130" si="2">G67/B67</f>
        <v>0.99999999406289475</v>
      </c>
      <c r="I67" s="59">
        <v>205.8212</v>
      </c>
      <c r="J67" s="61">
        <f t="shared" ref="J67:J130" si="3">I67/B67</f>
        <v>0.40732737984557027</v>
      </c>
      <c r="K67" s="1">
        <v>2</v>
      </c>
      <c r="L67" s="59">
        <v>0</v>
      </c>
    </row>
    <row r="68" spans="1:12">
      <c r="A68" s="58">
        <v>118</v>
      </c>
      <c r="B68" s="59">
        <v>2.5307520000000001</v>
      </c>
      <c r="C68" s="60" t="s">
        <v>141</v>
      </c>
      <c r="D68" s="59">
        <v>0</v>
      </c>
      <c r="E68" s="59">
        <v>0</v>
      </c>
      <c r="F68" s="59">
        <v>0</v>
      </c>
      <c r="G68" s="59">
        <v>0</v>
      </c>
      <c r="H68" s="61">
        <f t="shared" si="2"/>
        <v>0</v>
      </c>
      <c r="I68" s="59">
        <v>1.878503</v>
      </c>
      <c r="J68" s="61">
        <f t="shared" si="3"/>
        <v>0.74227067685810377</v>
      </c>
      <c r="K68" s="1">
        <v>0</v>
      </c>
      <c r="L68" s="59">
        <v>0</v>
      </c>
    </row>
    <row r="69" spans="1:12">
      <c r="A69" s="58">
        <v>125</v>
      </c>
      <c r="B69" s="59">
        <v>7.7200199999999999</v>
      </c>
      <c r="C69" s="60" t="s">
        <v>142</v>
      </c>
      <c r="D69" s="59">
        <v>0</v>
      </c>
      <c r="E69" s="59">
        <v>0</v>
      </c>
      <c r="F69" s="59">
        <v>3.3965420000000002</v>
      </c>
      <c r="G69" s="59">
        <v>0</v>
      </c>
      <c r="H69" s="61">
        <f t="shared" si="2"/>
        <v>0</v>
      </c>
      <c r="I69" s="59">
        <v>6.8742400000000004</v>
      </c>
      <c r="J69" s="61">
        <f t="shared" si="3"/>
        <v>0.89044328900702341</v>
      </c>
      <c r="K69" s="1">
        <v>0</v>
      </c>
      <c r="L69" s="59">
        <v>0</v>
      </c>
    </row>
    <row r="70" spans="1:12">
      <c r="A70" s="58">
        <v>128</v>
      </c>
      <c r="B70" s="59">
        <v>455.87967600000002</v>
      </c>
      <c r="C70" s="60" t="s">
        <v>142</v>
      </c>
      <c r="D70" s="59">
        <v>0</v>
      </c>
      <c r="E70" s="59">
        <v>0</v>
      </c>
      <c r="F70" s="59">
        <v>42.264881000000003</v>
      </c>
      <c r="G70" s="59">
        <v>0</v>
      </c>
      <c r="H70" s="61">
        <f t="shared" si="2"/>
        <v>0</v>
      </c>
      <c r="I70" s="59">
        <v>229.453022</v>
      </c>
      <c r="J70" s="61">
        <f t="shared" si="3"/>
        <v>0.50331926181328601</v>
      </c>
      <c r="K70" s="1">
        <v>6</v>
      </c>
      <c r="L70" s="59">
        <v>455.87967600000002</v>
      </c>
    </row>
    <row r="71" spans="1:12">
      <c r="A71" s="58">
        <v>130</v>
      </c>
      <c r="B71" s="59">
        <v>64.199742999999998</v>
      </c>
      <c r="C71" s="60" t="s">
        <v>141</v>
      </c>
      <c r="D71" s="59">
        <v>0</v>
      </c>
      <c r="E71" s="59">
        <v>0</v>
      </c>
      <c r="F71" s="59">
        <v>0</v>
      </c>
      <c r="G71" s="59">
        <v>0</v>
      </c>
      <c r="H71" s="61">
        <f t="shared" si="2"/>
        <v>0</v>
      </c>
      <c r="I71" s="59">
        <v>48.550548999999997</v>
      </c>
      <c r="J71" s="61">
        <f t="shared" si="3"/>
        <v>0.75624210832121241</v>
      </c>
      <c r="K71" s="1">
        <v>1</v>
      </c>
      <c r="L71" s="59">
        <v>0</v>
      </c>
    </row>
    <row r="72" spans="1:12">
      <c r="A72" s="58">
        <v>131</v>
      </c>
      <c r="B72" s="59">
        <v>146.573216</v>
      </c>
      <c r="C72" s="60" t="s">
        <v>142</v>
      </c>
      <c r="D72" s="59">
        <v>0</v>
      </c>
      <c r="E72" s="59">
        <v>5.4108239999999999</v>
      </c>
      <c r="F72" s="59">
        <v>32.681451000000003</v>
      </c>
      <c r="G72" s="59">
        <v>105.89412900000001</v>
      </c>
      <c r="H72" s="61">
        <f t="shared" si="2"/>
        <v>0.72246575390690759</v>
      </c>
      <c r="I72" s="59">
        <v>65.672280999999998</v>
      </c>
      <c r="J72" s="61">
        <f t="shared" si="3"/>
        <v>0.44805103409889019</v>
      </c>
      <c r="K72" s="1">
        <v>0</v>
      </c>
      <c r="L72" s="59">
        <v>146.573216</v>
      </c>
    </row>
    <row r="73" spans="1:12">
      <c r="A73" s="58">
        <v>134</v>
      </c>
      <c r="B73" s="59">
        <v>22.301822000000001</v>
      </c>
      <c r="C73" s="60" t="s">
        <v>141</v>
      </c>
      <c r="D73" s="59">
        <v>0</v>
      </c>
      <c r="E73" s="59">
        <v>0</v>
      </c>
      <c r="F73" s="59">
        <v>0</v>
      </c>
      <c r="G73" s="59">
        <v>0</v>
      </c>
      <c r="H73" s="61">
        <f t="shared" si="2"/>
        <v>0</v>
      </c>
      <c r="I73" s="59">
        <v>14.794632</v>
      </c>
      <c r="J73" s="61">
        <f t="shared" si="3"/>
        <v>0.66338221155204269</v>
      </c>
      <c r="K73" s="1">
        <v>0</v>
      </c>
      <c r="L73" s="59">
        <v>0</v>
      </c>
    </row>
    <row r="74" spans="1:12">
      <c r="A74" s="58">
        <v>135</v>
      </c>
      <c r="B74" s="59">
        <v>35.361187999999999</v>
      </c>
      <c r="C74" s="60" t="s">
        <v>141</v>
      </c>
      <c r="D74" s="59">
        <v>0</v>
      </c>
      <c r="E74" s="59">
        <v>0</v>
      </c>
      <c r="F74" s="59">
        <v>0</v>
      </c>
      <c r="G74" s="59">
        <v>0</v>
      </c>
      <c r="H74" s="61">
        <f t="shared" si="2"/>
        <v>0</v>
      </c>
      <c r="I74" s="59">
        <v>7.7747609999999998</v>
      </c>
      <c r="J74" s="61">
        <f t="shared" si="3"/>
        <v>0.21986707573286282</v>
      </c>
      <c r="K74" s="1">
        <v>1</v>
      </c>
      <c r="L74" s="59">
        <v>0</v>
      </c>
    </row>
    <row r="75" spans="1:12">
      <c r="A75" s="58">
        <v>136</v>
      </c>
      <c r="B75" s="59">
        <v>241.05516499999999</v>
      </c>
      <c r="C75" s="60" t="s">
        <v>142</v>
      </c>
      <c r="D75" s="59">
        <v>98.552629999999994</v>
      </c>
      <c r="E75" s="59">
        <v>9.6583769999999998</v>
      </c>
      <c r="F75" s="59">
        <v>238.372748</v>
      </c>
      <c r="G75" s="59">
        <v>241.05516499999999</v>
      </c>
      <c r="H75" s="61">
        <f t="shared" si="2"/>
        <v>1</v>
      </c>
      <c r="I75" s="59">
        <v>212.02562499999999</v>
      </c>
      <c r="J75" s="61">
        <f t="shared" si="3"/>
        <v>0.87957304295885963</v>
      </c>
      <c r="K75" s="1">
        <v>20</v>
      </c>
      <c r="L75" s="59">
        <v>0</v>
      </c>
    </row>
    <row r="76" spans="1:12">
      <c r="A76" s="58">
        <v>137</v>
      </c>
      <c r="B76" s="59">
        <v>128.91019</v>
      </c>
      <c r="C76" s="60" t="s">
        <v>141</v>
      </c>
      <c r="D76" s="59">
        <v>0</v>
      </c>
      <c r="E76" s="59">
        <v>0</v>
      </c>
      <c r="F76" s="59">
        <v>1.0603E-2</v>
      </c>
      <c r="G76" s="59">
        <v>0</v>
      </c>
      <c r="H76" s="61">
        <f t="shared" si="2"/>
        <v>0</v>
      </c>
      <c r="I76" s="59">
        <v>53.456502</v>
      </c>
      <c r="J76" s="61">
        <f t="shared" si="3"/>
        <v>0.41468018936284246</v>
      </c>
      <c r="K76" s="1">
        <v>8</v>
      </c>
      <c r="L76" s="59">
        <v>0</v>
      </c>
    </row>
    <row r="77" spans="1:12">
      <c r="A77" s="58">
        <v>138</v>
      </c>
      <c r="B77" s="59">
        <v>1146.1672370000001</v>
      </c>
      <c r="C77" s="60" t="s">
        <v>141</v>
      </c>
      <c r="D77" s="59">
        <v>71.883218999999997</v>
      </c>
      <c r="E77" s="59">
        <v>66.333263000000002</v>
      </c>
      <c r="F77" s="59">
        <v>934.28322700000001</v>
      </c>
      <c r="G77" s="59">
        <v>662.31906900000001</v>
      </c>
      <c r="H77" s="61">
        <f t="shared" si="2"/>
        <v>0.57785552371359572</v>
      </c>
      <c r="I77" s="59">
        <v>386.86031800000001</v>
      </c>
      <c r="J77" s="61">
        <f t="shared" si="3"/>
        <v>0.33752519310582946</v>
      </c>
      <c r="K77" s="1">
        <v>28</v>
      </c>
      <c r="L77" s="59">
        <v>1146.1672370000001</v>
      </c>
    </row>
    <row r="78" spans="1:12">
      <c r="A78" s="58">
        <v>139</v>
      </c>
      <c r="B78" s="59">
        <v>1539.920813</v>
      </c>
      <c r="C78" s="60" t="s">
        <v>142</v>
      </c>
      <c r="D78" s="59">
        <v>120.51827299999999</v>
      </c>
      <c r="E78" s="59">
        <v>41.581533999999998</v>
      </c>
      <c r="F78" s="59">
        <v>771.56572300000005</v>
      </c>
      <c r="G78" s="59">
        <v>983.52345700000001</v>
      </c>
      <c r="H78" s="61">
        <f t="shared" si="2"/>
        <v>0.63868443669122621</v>
      </c>
      <c r="I78" s="59">
        <v>599.51260600000001</v>
      </c>
      <c r="J78" s="61">
        <f t="shared" si="3"/>
        <v>0.38931391857225323</v>
      </c>
      <c r="K78" s="1">
        <v>45</v>
      </c>
      <c r="L78" s="59">
        <v>0</v>
      </c>
    </row>
    <row r="79" spans="1:12">
      <c r="A79" s="58">
        <v>140</v>
      </c>
      <c r="B79" s="59">
        <v>542.24615300000005</v>
      </c>
      <c r="C79" s="60" t="s">
        <v>141</v>
      </c>
      <c r="D79" s="59">
        <v>72.600089999999994</v>
      </c>
      <c r="E79" s="59">
        <v>48.027566999999998</v>
      </c>
      <c r="F79" s="59">
        <v>459.69669299999998</v>
      </c>
      <c r="G79" s="59">
        <v>542.24615200000005</v>
      </c>
      <c r="H79" s="61">
        <f t="shared" si="2"/>
        <v>0.99999999815581908</v>
      </c>
      <c r="I79" s="59">
        <v>250.93573699999999</v>
      </c>
      <c r="J79" s="61">
        <f t="shared" si="3"/>
        <v>0.46277089401499166</v>
      </c>
      <c r="K79" s="1">
        <v>29</v>
      </c>
      <c r="L79" s="59">
        <v>0</v>
      </c>
    </row>
    <row r="80" spans="1:12">
      <c r="A80" s="58">
        <v>141</v>
      </c>
      <c r="B80" s="59">
        <v>81.777862999999996</v>
      </c>
      <c r="C80" s="60" t="s">
        <v>141</v>
      </c>
      <c r="D80" s="59">
        <v>0</v>
      </c>
      <c r="E80" s="59">
        <v>0.29231000000000001</v>
      </c>
      <c r="F80" s="59">
        <v>75.859942000000004</v>
      </c>
      <c r="G80" s="59">
        <v>81.504898999999995</v>
      </c>
      <c r="H80" s="61">
        <f t="shared" si="2"/>
        <v>0.99666212847846125</v>
      </c>
      <c r="I80" s="59">
        <v>5.2383069999999998</v>
      </c>
      <c r="J80" s="61">
        <f t="shared" si="3"/>
        <v>6.4055317757569674E-2</v>
      </c>
      <c r="K80" s="1">
        <v>2</v>
      </c>
      <c r="L80" s="59">
        <v>0</v>
      </c>
    </row>
    <row r="81" spans="1:12">
      <c r="A81" s="58">
        <v>142</v>
      </c>
      <c r="B81" s="59">
        <v>4.9446940000000001</v>
      </c>
      <c r="C81" s="60" t="s">
        <v>142</v>
      </c>
      <c r="D81" s="59">
        <v>0</v>
      </c>
      <c r="E81" s="59">
        <v>0</v>
      </c>
      <c r="F81" s="59">
        <v>0</v>
      </c>
      <c r="G81" s="59">
        <v>4.9446940000000001</v>
      </c>
      <c r="H81" s="61">
        <f t="shared" si="2"/>
        <v>1</v>
      </c>
      <c r="I81" s="59">
        <v>0.305423</v>
      </c>
      <c r="J81" s="61">
        <f t="shared" si="3"/>
        <v>6.1767826280048878E-2</v>
      </c>
      <c r="K81" s="1">
        <v>2</v>
      </c>
      <c r="L81" s="59">
        <v>0</v>
      </c>
    </row>
    <row r="82" spans="1:12">
      <c r="A82" s="58">
        <v>144</v>
      </c>
      <c r="B82" s="59">
        <v>166.454387</v>
      </c>
      <c r="C82" s="60" t="s">
        <v>141</v>
      </c>
      <c r="D82" s="59">
        <v>13.269447</v>
      </c>
      <c r="E82" s="59">
        <v>14.043103</v>
      </c>
      <c r="F82" s="59">
        <v>47.370024000000001</v>
      </c>
      <c r="G82" s="59">
        <v>166.16203200000001</v>
      </c>
      <c r="H82" s="61">
        <f t="shared" si="2"/>
        <v>0.99824363295393359</v>
      </c>
      <c r="I82" s="59">
        <v>68.443987000000007</v>
      </c>
      <c r="J82" s="61">
        <f t="shared" si="3"/>
        <v>0.41118764265432073</v>
      </c>
      <c r="K82" s="1">
        <v>5</v>
      </c>
      <c r="L82" s="59">
        <v>166.454387</v>
      </c>
    </row>
    <row r="83" spans="1:12">
      <c r="A83" s="58">
        <v>145</v>
      </c>
      <c r="B83" s="59">
        <v>73.950264000000004</v>
      </c>
      <c r="C83" s="60" t="s">
        <v>141</v>
      </c>
      <c r="D83" s="59">
        <v>0</v>
      </c>
      <c r="E83" s="59">
        <v>0</v>
      </c>
      <c r="F83" s="59">
        <v>2.6039840000000001</v>
      </c>
      <c r="G83" s="59">
        <v>0</v>
      </c>
      <c r="H83" s="61">
        <f t="shared" si="2"/>
        <v>0</v>
      </c>
      <c r="I83" s="59">
        <v>17.147289000000001</v>
      </c>
      <c r="J83" s="61">
        <f t="shared" si="3"/>
        <v>0.23187596733934579</v>
      </c>
      <c r="K83" s="1">
        <v>7</v>
      </c>
      <c r="L83" s="59">
        <v>0</v>
      </c>
    </row>
    <row r="84" spans="1:12">
      <c r="A84" s="58">
        <v>147</v>
      </c>
      <c r="B84" s="59">
        <v>9.5225139999999993</v>
      </c>
      <c r="C84" s="60" t="s">
        <v>142</v>
      </c>
      <c r="D84" s="59">
        <v>0</v>
      </c>
      <c r="E84" s="59">
        <v>0</v>
      </c>
      <c r="F84" s="59">
        <v>0</v>
      </c>
      <c r="G84" s="59">
        <v>9.5225139999999993</v>
      </c>
      <c r="H84" s="61">
        <f t="shared" si="2"/>
        <v>1</v>
      </c>
      <c r="I84" s="59">
        <v>8.8497219999999999</v>
      </c>
      <c r="J84" s="61">
        <f t="shared" si="3"/>
        <v>0.92934722910357503</v>
      </c>
      <c r="K84" s="1">
        <v>0</v>
      </c>
      <c r="L84" s="59">
        <v>0</v>
      </c>
    </row>
    <row r="85" spans="1:12">
      <c r="A85" s="58">
        <v>148</v>
      </c>
      <c r="B85" s="59">
        <v>51.573132000000001</v>
      </c>
      <c r="C85" s="60" t="s">
        <v>142</v>
      </c>
      <c r="D85" s="59">
        <v>0</v>
      </c>
      <c r="E85" s="59">
        <v>0</v>
      </c>
      <c r="F85" s="59">
        <v>51.573132000000001</v>
      </c>
      <c r="G85" s="59">
        <v>51.573132000000001</v>
      </c>
      <c r="H85" s="61">
        <f t="shared" si="2"/>
        <v>1</v>
      </c>
      <c r="I85" s="59">
        <v>8.3345780000000005</v>
      </c>
      <c r="J85" s="61">
        <f t="shared" si="3"/>
        <v>0.16160697783489281</v>
      </c>
      <c r="K85" s="1">
        <v>3</v>
      </c>
      <c r="L85" s="59">
        <v>0</v>
      </c>
    </row>
    <row r="86" spans="1:12">
      <c r="A86" s="58">
        <v>149</v>
      </c>
      <c r="B86" s="59">
        <v>35.731177000000002</v>
      </c>
      <c r="C86" s="60" t="s">
        <v>141</v>
      </c>
      <c r="D86" s="59">
        <v>0</v>
      </c>
      <c r="E86" s="59">
        <v>0</v>
      </c>
      <c r="F86" s="59">
        <v>0</v>
      </c>
      <c r="G86" s="59">
        <v>0</v>
      </c>
      <c r="H86" s="61">
        <f t="shared" si="2"/>
        <v>0</v>
      </c>
      <c r="I86" s="59">
        <v>9.024858</v>
      </c>
      <c r="J86" s="61">
        <f t="shared" si="3"/>
        <v>0.2525765663974629</v>
      </c>
      <c r="K86" s="1">
        <v>2</v>
      </c>
      <c r="L86" s="59">
        <v>35.731177000000002</v>
      </c>
    </row>
    <row r="87" spans="1:12">
      <c r="A87" s="58">
        <v>150</v>
      </c>
      <c r="B87" s="59">
        <v>808.65604599999995</v>
      </c>
      <c r="C87" s="60" t="s">
        <v>142</v>
      </c>
      <c r="D87" s="59">
        <v>3.2504270000000002</v>
      </c>
      <c r="E87" s="59">
        <v>20.686948999999998</v>
      </c>
      <c r="F87" s="59">
        <v>194.49614</v>
      </c>
      <c r="G87" s="59">
        <v>0</v>
      </c>
      <c r="H87" s="61">
        <f t="shared" si="2"/>
        <v>0</v>
      </c>
      <c r="I87" s="59">
        <v>126.92240700000001</v>
      </c>
      <c r="J87" s="61">
        <f t="shared" si="3"/>
        <v>0.15695474933727263</v>
      </c>
      <c r="K87" s="1">
        <v>10</v>
      </c>
      <c r="L87" s="59">
        <v>0</v>
      </c>
    </row>
    <row r="88" spans="1:12">
      <c r="A88" s="58">
        <v>151</v>
      </c>
      <c r="B88" s="59">
        <v>3.5999780000000001</v>
      </c>
      <c r="C88" s="60" t="s">
        <v>141</v>
      </c>
      <c r="D88" s="59">
        <v>0</v>
      </c>
      <c r="E88" s="59">
        <v>0</v>
      </c>
      <c r="F88" s="59">
        <v>6.7777000000000004E-2</v>
      </c>
      <c r="G88" s="59">
        <v>0</v>
      </c>
      <c r="H88" s="61">
        <f t="shared" si="2"/>
        <v>0</v>
      </c>
      <c r="I88" s="59">
        <v>2.2884880000000001</v>
      </c>
      <c r="J88" s="61">
        <f t="shared" si="3"/>
        <v>0.63569499591386391</v>
      </c>
      <c r="K88" s="1">
        <v>0</v>
      </c>
      <c r="L88" s="59">
        <v>3.5999780000000001</v>
      </c>
    </row>
    <row r="89" spans="1:12">
      <c r="A89" s="58">
        <v>152</v>
      </c>
      <c r="B89" s="59">
        <v>573.94147299999997</v>
      </c>
      <c r="C89" s="60" t="s">
        <v>141</v>
      </c>
      <c r="D89" s="59">
        <v>154.464258</v>
      </c>
      <c r="E89" s="59">
        <v>33.477915000000003</v>
      </c>
      <c r="F89" s="59">
        <v>327.35819800000002</v>
      </c>
      <c r="G89" s="59">
        <v>573.94147199999998</v>
      </c>
      <c r="H89" s="61">
        <f t="shared" si="2"/>
        <v>0.99999999825766206</v>
      </c>
      <c r="I89" s="59">
        <v>288.13581299999998</v>
      </c>
      <c r="J89" s="61">
        <f t="shared" si="3"/>
        <v>0.50202995698134534</v>
      </c>
      <c r="K89" s="1">
        <v>5</v>
      </c>
      <c r="L89" s="59">
        <v>0</v>
      </c>
    </row>
    <row r="90" spans="1:12">
      <c r="A90" s="58">
        <v>153</v>
      </c>
      <c r="B90" s="59">
        <v>7.788837</v>
      </c>
      <c r="C90" s="60" t="s">
        <v>141</v>
      </c>
      <c r="D90" s="59">
        <v>0</v>
      </c>
      <c r="E90" s="59">
        <v>0</v>
      </c>
      <c r="F90" s="59">
        <v>7.772113</v>
      </c>
      <c r="G90" s="59">
        <v>0</v>
      </c>
      <c r="H90" s="61">
        <f t="shared" si="2"/>
        <v>0</v>
      </c>
      <c r="I90" s="59">
        <v>3.122563</v>
      </c>
      <c r="J90" s="61">
        <f t="shared" si="3"/>
        <v>0.40090234267323865</v>
      </c>
      <c r="K90" s="1">
        <v>0</v>
      </c>
      <c r="L90" s="59">
        <v>0</v>
      </c>
    </row>
    <row r="91" spans="1:12">
      <c r="A91" s="58">
        <v>154</v>
      </c>
      <c r="B91" s="59">
        <v>226.95452599999999</v>
      </c>
      <c r="C91" s="60" t="s">
        <v>142</v>
      </c>
      <c r="D91" s="59">
        <v>0</v>
      </c>
      <c r="E91" s="59">
        <v>0</v>
      </c>
      <c r="F91" s="59">
        <v>202.02651800000001</v>
      </c>
      <c r="G91" s="59">
        <v>226.954058</v>
      </c>
      <c r="H91" s="61">
        <f t="shared" si="2"/>
        <v>0.99999793791290159</v>
      </c>
      <c r="I91" s="59">
        <v>87.072033000000005</v>
      </c>
      <c r="J91" s="61">
        <f t="shared" si="3"/>
        <v>0.38365409377207138</v>
      </c>
      <c r="K91" s="1">
        <v>9</v>
      </c>
      <c r="L91" s="59">
        <v>226.95452599999999</v>
      </c>
    </row>
    <row r="92" spans="1:12">
      <c r="A92" s="58">
        <v>156</v>
      </c>
      <c r="B92" s="59">
        <v>7.5546680000000004</v>
      </c>
      <c r="C92" s="60" t="s">
        <v>141</v>
      </c>
      <c r="D92" s="59">
        <v>0</v>
      </c>
      <c r="E92" s="59">
        <v>0</v>
      </c>
      <c r="F92" s="59">
        <v>0.59166700000000005</v>
      </c>
      <c r="G92" s="59">
        <v>0</v>
      </c>
      <c r="H92" s="61">
        <f t="shared" si="2"/>
        <v>0</v>
      </c>
      <c r="I92" s="59">
        <v>3.8841619999999999</v>
      </c>
      <c r="J92" s="61">
        <f t="shared" si="3"/>
        <v>0.51414066111177881</v>
      </c>
      <c r="K92" s="1">
        <v>0</v>
      </c>
      <c r="L92" s="59">
        <v>0</v>
      </c>
    </row>
    <row r="93" spans="1:12">
      <c r="A93" s="58">
        <v>157</v>
      </c>
      <c r="B93" s="59">
        <v>97.327012999999994</v>
      </c>
      <c r="C93" s="60" t="s">
        <v>141</v>
      </c>
      <c r="D93" s="59">
        <v>0</v>
      </c>
      <c r="E93" s="59">
        <v>0</v>
      </c>
      <c r="F93" s="59">
        <v>0.17890800000000001</v>
      </c>
      <c r="G93" s="59">
        <v>0</v>
      </c>
      <c r="H93" s="61">
        <f t="shared" si="2"/>
        <v>0</v>
      </c>
      <c r="I93" s="59">
        <v>13.352176999999999</v>
      </c>
      <c r="J93" s="61">
        <f t="shared" si="3"/>
        <v>0.13718880903084943</v>
      </c>
      <c r="K93" s="1">
        <v>0</v>
      </c>
      <c r="L93" s="59">
        <v>0</v>
      </c>
    </row>
    <row r="94" spans="1:12">
      <c r="A94" s="58">
        <v>158</v>
      </c>
      <c r="B94" s="59">
        <v>63.942234999999997</v>
      </c>
      <c r="C94" s="60" t="s">
        <v>141</v>
      </c>
      <c r="D94" s="59">
        <v>0</v>
      </c>
      <c r="E94" s="59">
        <v>0</v>
      </c>
      <c r="F94" s="59">
        <v>59.860827999999998</v>
      </c>
      <c r="G94" s="59">
        <v>62.748102000000003</v>
      </c>
      <c r="H94" s="61">
        <f t="shared" si="2"/>
        <v>0.98132481606249777</v>
      </c>
      <c r="I94" s="59">
        <v>8.5001429999999996</v>
      </c>
      <c r="J94" s="61">
        <f t="shared" si="3"/>
        <v>0.13293471834383017</v>
      </c>
      <c r="K94" s="1">
        <v>0</v>
      </c>
      <c r="L94" s="59">
        <v>0</v>
      </c>
    </row>
    <row r="95" spans="1:12">
      <c r="A95" s="58">
        <v>161</v>
      </c>
      <c r="B95" s="59">
        <v>232.17135500000001</v>
      </c>
      <c r="C95" s="60" t="s">
        <v>142</v>
      </c>
      <c r="D95" s="59">
        <v>0</v>
      </c>
      <c r="E95" s="59">
        <v>0</v>
      </c>
      <c r="F95" s="59">
        <v>209.23254800000001</v>
      </c>
      <c r="G95" s="59">
        <v>170.99428800000001</v>
      </c>
      <c r="H95" s="61">
        <f t="shared" si="2"/>
        <v>0.73650036629195714</v>
      </c>
      <c r="I95" s="59">
        <v>67.912662999999995</v>
      </c>
      <c r="J95" s="61">
        <f t="shared" si="3"/>
        <v>0.29251094735610256</v>
      </c>
      <c r="K95" s="1">
        <v>1</v>
      </c>
      <c r="L95" s="59">
        <v>0</v>
      </c>
    </row>
    <row r="96" spans="1:12">
      <c r="A96" s="58">
        <v>162</v>
      </c>
      <c r="B96" s="59">
        <v>76.871898999999999</v>
      </c>
      <c r="C96" s="60" t="s">
        <v>141</v>
      </c>
      <c r="D96" s="59">
        <v>0</v>
      </c>
      <c r="E96" s="59">
        <v>0</v>
      </c>
      <c r="F96" s="59">
        <v>72.844977999999998</v>
      </c>
      <c r="G96" s="59">
        <v>76.871898999999999</v>
      </c>
      <c r="H96" s="61">
        <f t="shared" si="2"/>
        <v>1</v>
      </c>
      <c r="I96" s="59">
        <v>30.579238</v>
      </c>
      <c r="J96" s="61">
        <f t="shared" si="3"/>
        <v>0.39779475201985059</v>
      </c>
      <c r="K96" s="1">
        <v>1</v>
      </c>
      <c r="L96" s="59">
        <v>0</v>
      </c>
    </row>
    <row r="97" spans="1:12">
      <c r="A97" s="58">
        <v>164</v>
      </c>
      <c r="B97" s="59">
        <v>203.78499500000001</v>
      </c>
      <c r="C97" s="60" t="s">
        <v>142</v>
      </c>
      <c r="D97" s="59">
        <v>12.861375000000001</v>
      </c>
      <c r="E97" s="59">
        <v>6.33195</v>
      </c>
      <c r="F97" s="59">
        <v>12.40452</v>
      </c>
      <c r="G97" s="59">
        <v>203.784336</v>
      </c>
      <c r="H97" s="61">
        <f t="shared" si="2"/>
        <v>0.99999676619959177</v>
      </c>
      <c r="I97" s="59">
        <v>118.079249</v>
      </c>
      <c r="J97" s="61">
        <f t="shared" si="3"/>
        <v>0.57943053658096855</v>
      </c>
      <c r="K97" s="1">
        <v>4</v>
      </c>
      <c r="L97" s="59">
        <v>196.29784699999999</v>
      </c>
    </row>
    <row r="98" spans="1:12">
      <c r="A98" s="58">
        <v>165</v>
      </c>
      <c r="B98" s="59">
        <v>116.072597</v>
      </c>
      <c r="C98" s="60" t="s">
        <v>142</v>
      </c>
      <c r="D98" s="59">
        <v>0</v>
      </c>
      <c r="E98" s="59">
        <v>0</v>
      </c>
      <c r="F98" s="59">
        <v>40.345778000000003</v>
      </c>
      <c r="G98" s="59">
        <v>116.072596</v>
      </c>
      <c r="H98" s="61">
        <f t="shared" si="2"/>
        <v>0.99999999138470208</v>
      </c>
      <c r="I98" s="59">
        <v>31.673442999999999</v>
      </c>
      <c r="J98" s="61">
        <f t="shared" si="3"/>
        <v>0.27287614664122661</v>
      </c>
      <c r="K98" s="1">
        <v>6</v>
      </c>
      <c r="L98" s="59">
        <v>116.072597</v>
      </c>
    </row>
    <row r="99" spans="1:12">
      <c r="A99" s="58">
        <v>166</v>
      </c>
      <c r="B99" s="59">
        <v>524.44683199999997</v>
      </c>
      <c r="C99" s="60" t="s">
        <v>141</v>
      </c>
      <c r="D99" s="59">
        <v>0</v>
      </c>
      <c r="E99" s="59">
        <v>0</v>
      </c>
      <c r="F99" s="59">
        <v>69.501823000000002</v>
      </c>
      <c r="G99" s="59">
        <v>0</v>
      </c>
      <c r="H99" s="61">
        <f t="shared" si="2"/>
        <v>0</v>
      </c>
      <c r="I99" s="59">
        <v>72.046082999999996</v>
      </c>
      <c r="J99" s="61">
        <f t="shared" si="3"/>
        <v>0.13737538031309912</v>
      </c>
      <c r="K99" s="1">
        <v>2</v>
      </c>
      <c r="L99" s="59">
        <v>45.120952000000003</v>
      </c>
    </row>
    <row r="100" spans="1:12">
      <c r="A100" s="58">
        <v>167</v>
      </c>
      <c r="B100" s="59">
        <v>61.809455999999997</v>
      </c>
      <c r="C100" s="60" t="s">
        <v>142</v>
      </c>
      <c r="D100" s="59">
        <v>0</v>
      </c>
      <c r="E100" s="59">
        <v>0</v>
      </c>
      <c r="F100" s="59">
        <v>14.001148000000001</v>
      </c>
      <c r="G100" s="59">
        <v>61.809455999999997</v>
      </c>
      <c r="H100" s="61">
        <f t="shared" si="2"/>
        <v>1</v>
      </c>
      <c r="I100" s="59">
        <v>24.815601999999998</v>
      </c>
      <c r="J100" s="61">
        <f t="shared" si="3"/>
        <v>0.40148552674529281</v>
      </c>
      <c r="K100" s="1">
        <v>0</v>
      </c>
      <c r="L100" s="59">
        <v>61.809455999999997</v>
      </c>
    </row>
    <row r="101" spans="1:12">
      <c r="A101" s="58">
        <v>168</v>
      </c>
      <c r="B101" s="59">
        <v>271.86817000000002</v>
      </c>
      <c r="C101" s="60" t="s">
        <v>142</v>
      </c>
      <c r="D101" s="59">
        <v>0</v>
      </c>
      <c r="E101" s="59">
        <v>0</v>
      </c>
      <c r="F101" s="59">
        <v>61.253771999999998</v>
      </c>
      <c r="G101" s="59">
        <v>0</v>
      </c>
      <c r="H101" s="61">
        <f t="shared" si="2"/>
        <v>0</v>
      </c>
      <c r="I101" s="59">
        <v>28.895334999999999</v>
      </c>
      <c r="J101" s="61">
        <f t="shared" si="3"/>
        <v>0.10628436201266223</v>
      </c>
      <c r="K101" s="1">
        <v>0</v>
      </c>
      <c r="L101" s="59">
        <v>0</v>
      </c>
    </row>
    <row r="102" spans="1:12">
      <c r="A102" s="58">
        <v>170</v>
      </c>
      <c r="B102" s="59">
        <v>9.5676559999999995</v>
      </c>
      <c r="C102" s="60" t="s">
        <v>141</v>
      </c>
      <c r="D102" s="59">
        <v>0</v>
      </c>
      <c r="E102" s="59">
        <v>0</v>
      </c>
      <c r="F102" s="59">
        <v>9.1215759999999992</v>
      </c>
      <c r="G102" s="59">
        <v>0</v>
      </c>
      <c r="H102" s="61">
        <f t="shared" si="2"/>
        <v>0</v>
      </c>
      <c r="I102" s="59">
        <v>2.9040020000000002</v>
      </c>
      <c r="J102" s="61">
        <f t="shared" si="3"/>
        <v>0.30352282732573166</v>
      </c>
      <c r="K102" s="1">
        <v>13</v>
      </c>
      <c r="L102" s="59">
        <v>0</v>
      </c>
    </row>
    <row r="103" spans="1:12">
      <c r="A103" s="58">
        <v>171</v>
      </c>
      <c r="B103" s="62">
        <v>158.95943700000001</v>
      </c>
      <c r="C103" s="63" t="s">
        <v>141</v>
      </c>
      <c r="D103" s="59">
        <v>0</v>
      </c>
      <c r="E103" s="59">
        <v>0</v>
      </c>
      <c r="F103" s="59">
        <v>158.93780100000001</v>
      </c>
      <c r="G103" s="59">
        <v>0</v>
      </c>
      <c r="H103" s="64">
        <f t="shared" si="2"/>
        <v>0</v>
      </c>
      <c r="I103" s="59">
        <v>82.431155000000004</v>
      </c>
      <c r="J103" s="64">
        <f t="shared" si="3"/>
        <v>0.51856723045640885</v>
      </c>
      <c r="K103" s="1">
        <v>10</v>
      </c>
      <c r="L103" s="59">
        <v>0</v>
      </c>
    </row>
    <row r="104" spans="1:12">
      <c r="A104" s="58">
        <v>172</v>
      </c>
      <c r="B104" s="59">
        <v>1.886064</v>
      </c>
      <c r="C104" s="60" t="s">
        <v>141</v>
      </c>
      <c r="D104" s="59">
        <v>0</v>
      </c>
      <c r="E104" s="59">
        <v>0</v>
      </c>
      <c r="F104" s="59">
        <v>0</v>
      </c>
      <c r="G104" s="59">
        <v>0</v>
      </c>
      <c r="H104" s="61">
        <f t="shared" si="2"/>
        <v>0</v>
      </c>
      <c r="I104" s="59">
        <v>0.55219399999999996</v>
      </c>
      <c r="J104" s="61">
        <f t="shared" si="3"/>
        <v>0.29277585490206059</v>
      </c>
      <c r="K104" s="1">
        <v>0</v>
      </c>
      <c r="L104" s="59">
        <v>1.886064</v>
      </c>
    </row>
    <row r="105" spans="1:12">
      <c r="A105" s="58">
        <v>175</v>
      </c>
      <c r="B105" s="59">
        <v>14.317814</v>
      </c>
      <c r="C105" s="60" t="s">
        <v>141</v>
      </c>
      <c r="D105" s="59">
        <v>0</v>
      </c>
      <c r="E105" s="59">
        <v>0</v>
      </c>
      <c r="F105" s="59">
        <v>0</v>
      </c>
      <c r="G105" s="59">
        <v>0</v>
      </c>
      <c r="H105" s="61">
        <f t="shared" si="2"/>
        <v>0</v>
      </c>
      <c r="I105" s="59">
        <v>11.731909999999999</v>
      </c>
      <c r="J105" s="61">
        <f t="shared" si="3"/>
        <v>0.8193925413474431</v>
      </c>
      <c r="K105" s="1">
        <v>1</v>
      </c>
      <c r="L105" s="59">
        <v>14.317814</v>
      </c>
    </row>
    <row r="106" spans="1:12">
      <c r="A106" s="58">
        <v>176</v>
      </c>
      <c r="B106" s="59">
        <v>237.91498000000001</v>
      </c>
      <c r="C106" s="60" t="s">
        <v>141</v>
      </c>
      <c r="D106" s="59">
        <v>0.92323900000000003</v>
      </c>
      <c r="E106" s="59">
        <v>11.758934</v>
      </c>
      <c r="F106" s="59">
        <v>217.59756400000001</v>
      </c>
      <c r="G106" s="59">
        <v>31.283650999999999</v>
      </c>
      <c r="H106" s="61">
        <f t="shared" si="2"/>
        <v>0.13149088384430438</v>
      </c>
      <c r="I106" s="59">
        <v>23.352598</v>
      </c>
      <c r="J106" s="61">
        <f t="shared" si="3"/>
        <v>9.8155223349114043E-2</v>
      </c>
      <c r="K106" s="1">
        <v>1</v>
      </c>
      <c r="L106" s="59">
        <v>0</v>
      </c>
    </row>
    <row r="107" spans="1:12">
      <c r="A107" s="58">
        <v>177</v>
      </c>
      <c r="B107" s="59">
        <v>267.21394199999997</v>
      </c>
      <c r="C107" s="60" t="s">
        <v>142</v>
      </c>
      <c r="D107" s="59">
        <v>18.013891999999998</v>
      </c>
      <c r="E107" s="59">
        <v>20.035333000000001</v>
      </c>
      <c r="F107" s="59">
        <v>198.935318</v>
      </c>
      <c r="G107" s="59">
        <v>224.16388599999999</v>
      </c>
      <c r="H107" s="61">
        <f t="shared" si="2"/>
        <v>0.83889292722608022</v>
      </c>
      <c r="I107" s="59">
        <v>106.89263200000001</v>
      </c>
      <c r="J107" s="61">
        <f t="shared" si="3"/>
        <v>0.40002640281396701</v>
      </c>
      <c r="K107" s="1">
        <v>2</v>
      </c>
      <c r="L107" s="59">
        <v>0</v>
      </c>
    </row>
    <row r="108" spans="1:12">
      <c r="A108" s="58">
        <v>179</v>
      </c>
      <c r="B108" s="59">
        <v>300.66971799999999</v>
      </c>
      <c r="C108" s="60" t="s">
        <v>142</v>
      </c>
      <c r="D108" s="59">
        <v>31.888563999999999</v>
      </c>
      <c r="E108" s="59">
        <v>7.7000000000000001E-5</v>
      </c>
      <c r="F108" s="59">
        <v>299.265624</v>
      </c>
      <c r="G108" s="59">
        <v>273.33442600000001</v>
      </c>
      <c r="H108" s="61">
        <f t="shared" si="2"/>
        <v>0.90908531733149134</v>
      </c>
      <c r="I108" s="59">
        <v>185.39329799999999</v>
      </c>
      <c r="J108" s="61">
        <f t="shared" si="3"/>
        <v>0.61660116367289108</v>
      </c>
      <c r="K108" s="1">
        <v>2</v>
      </c>
      <c r="L108" s="59">
        <v>300.66971799999999</v>
      </c>
    </row>
    <row r="109" spans="1:12">
      <c r="A109" s="58">
        <v>181</v>
      </c>
      <c r="B109" s="59">
        <v>89.136930000000007</v>
      </c>
      <c r="C109" s="60" t="s">
        <v>141</v>
      </c>
      <c r="D109" s="59">
        <v>0</v>
      </c>
      <c r="E109" s="59">
        <v>0</v>
      </c>
      <c r="F109" s="59">
        <v>0.48069499999999998</v>
      </c>
      <c r="G109" s="59">
        <v>0</v>
      </c>
      <c r="H109" s="61">
        <f t="shared" si="2"/>
        <v>0</v>
      </c>
      <c r="I109" s="59">
        <v>49.558515999999997</v>
      </c>
      <c r="J109" s="61">
        <f t="shared" si="3"/>
        <v>0.55598185847324999</v>
      </c>
      <c r="K109" s="1">
        <v>2</v>
      </c>
      <c r="L109" s="59">
        <v>89.136930000000007</v>
      </c>
    </row>
    <row r="110" spans="1:12">
      <c r="A110" s="58">
        <v>184</v>
      </c>
      <c r="B110" s="59">
        <v>137.99688</v>
      </c>
      <c r="C110" s="60" t="s">
        <v>141</v>
      </c>
      <c r="D110" s="59">
        <v>8.1698199999999996</v>
      </c>
      <c r="E110" s="59">
        <v>8.7129060000000003</v>
      </c>
      <c r="F110" s="59">
        <v>63.708692999999997</v>
      </c>
      <c r="G110" s="59">
        <v>137.99687900000001</v>
      </c>
      <c r="H110" s="61">
        <f t="shared" si="2"/>
        <v>0.99999999275345941</v>
      </c>
      <c r="I110" s="59">
        <v>91.768309000000002</v>
      </c>
      <c r="J110" s="61">
        <f t="shared" si="3"/>
        <v>0.66500278122230005</v>
      </c>
      <c r="K110" s="1">
        <v>1</v>
      </c>
      <c r="L110" s="59">
        <v>0</v>
      </c>
    </row>
    <row r="111" spans="1:12">
      <c r="A111" s="58">
        <v>185</v>
      </c>
      <c r="B111" s="59">
        <v>8.6578909999999993</v>
      </c>
      <c r="C111" s="60" t="s">
        <v>141</v>
      </c>
      <c r="D111" s="59">
        <v>0</v>
      </c>
      <c r="E111" s="59">
        <v>0</v>
      </c>
      <c r="F111" s="59">
        <v>0</v>
      </c>
      <c r="G111" s="59">
        <v>0</v>
      </c>
      <c r="H111" s="61">
        <f t="shared" si="2"/>
        <v>0</v>
      </c>
      <c r="I111" s="59">
        <v>6.2557450000000001</v>
      </c>
      <c r="J111" s="61">
        <f t="shared" si="3"/>
        <v>0.72254836657102761</v>
      </c>
      <c r="K111" s="1">
        <v>0</v>
      </c>
      <c r="L111" s="59">
        <v>8.6578909999999993</v>
      </c>
    </row>
    <row r="112" spans="1:12">
      <c r="A112" s="58">
        <v>186</v>
      </c>
      <c r="B112" s="59">
        <v>67.037304000000006</v>
      </c>
      <c r="C112" s="60" t="s">
        <v>141</v>
      </c>
      <c r="D112" s="59">
        <v>0</v>
      </c>
      <c r="E112" s="59">
        <v>0</v>
      </c>
      <c r="F112" s="59">
        <v>0</v>
      </c>
      <c r="G112" s="59">
        <v>0</v>
      </c>
      <c r="H112" s="61">
        <f t="shared" si="2"/>
        <v>0</v>
      </c>
      <c r="I112" s="59">
        <v>40.258586000000001</v>
      </c>
      <c r="J112" s="61">
        <f t="shared" si="3"/>
        <v>0.6005400515509991</v>
      </c>
      <c r="K112" s="1">
        <v>5</v>
      </c>
      <c r="L112" s="59">
        <v>67.037304000000006</v>
      </c>
    </row>
    <row r="113" spans="1:12">
      <c r="A113" s="58">
        <v>192</v>
      </c>
      <c r="B113" s="59">
        <v>320.287194</v>
      </c>
      <c r="C113" s="60" t="s">
        <v>142</v>
      </c>
      <c r="D113" s="59">
        <v>4.7225210000000004</v>
      </c>
      <c r="E113" s="59">
        <v>0</v>
      </c>
      <c r="F113" s="59">
        <v>245.891414</v>
      </c>
      <c r="G113" s="59">
        <v>320.28644800000001</v>
      </c>
      <c r="H113" s="61">
        <f t="shared" si="2"/>
        <v>0.99999767084037716</v>
      </c>
      <c r="I113" s="59">
        <v>176.76911200000001</v>
      </c>
      <c r="J113" s="61">
        <f t="shared" si="3"/>
        <v>0.55190814778564024</v>
      </c>
      <c r="K113" s="1">
        <v>3</v>
      </c>
      <c r="L113" s="59">
        <v>0</v>
      </c>
    </row>
    <row r="114" spans="1:12">
      <c r="A114" s="58">
        <v>194</v>
      </c>
      <c r="B114" s="59">
        <v>92.837217999999993</v>
      </c>
      <c r="C114" s="60" t="s">
        <v>141</v>
      </c>
      <c r="D114" s="59">
        <v>0</v>
      </c>
      <c r="E114" s="59">
        <v>0</v>
      </c>
      <c r="F114" s="59">
        <v>8.2849780000000006</v>
      </c>
      <c r="G114" s="59">
        <v>92.807700999999994</v>
      </c>
      <c r="H114" s="61">
        <f t="shared" si="2"/>
        <v>0.99968205639251273</v>
      </c>
      <c r="I114" s="59">
        <v>17.855702999999998</v>
      </c>
      <c r="J114" s="61">
        <f t="shared" si="3"/>
        <v>0.19233345617918021</v>
      </c>
      <c r="K114" s="1">
        <v>0</v>
      </c>
      <c r="L114" s="59">
        <v>0</v>
      </c>
    </row>
    <row r="115" spans="1:12">
      <c r="A115" s="58">
        <v>196</v>
      </c>
      <c r="B115" s="59">
        <v>32.893526999999999</v>
      </c>
      <c r="C115" s="60" t="s">
        <v>141</v>
      </c>
      <c r="D115" s="59">
        <v>0</v>
      </c>
      <c r="E115" s="59">
        <v>0</v>
      </c>
      <c r="F115" s="59">
        <v>8.9394849999999995</v>
      </c>
      <c r="G115" s="59">
        <v>0</v>
      </c>
      <c r="H115" s="61">
        <f t="shared" si="2"/>
        <v>0</v>
      </c>
      <c r="I115" s="59">
        <v>14.445885000000001</v>
      </c>
      <c r="J115" s="61">
        <f t="shared" si="3"/>
        <v>0.43917105636011611</v>
      </c>
      <c r="K115" s="1">
        <v>0</v>
      </c>
      <c r="L115" s="59">
        <v>30.850771999999999</v>
      </c>
    </row>
    <row r="116" spans="1:12">
      <c r="A116" s="58">
        <v>197</v>
      </c>
      <c r="B116" s="59">
        <v>19.679292</v>
      </c>
      <c r="C116" s="60" t="s">
        <v>141</v>
      </c>
      <c r="D116" s="59">
        <v>0</v>
      </c>
      <c r="E116" s="59">
        <v>0</v>
      </c>
      <c r="F116" s="59">
        <v>1.6561399999999999</v>
      </c>
      <c r="G116" s="59">
        <v>0</v>
      </c>
      <c r="H116" s="61">
        <f t="shared" si="2"/>
        <v>0</v>
      </c>
      <c r="I116" s="59">
        <v>4.4607659999999996</v>
      </c>
      <c r="J116" s="61">
        <f t="shared" si="3"/>
        <v>0.22667309372715236</v>
      </c>
      <c r="K116" s="1">
        <v>3</v>
      </c>
      <c r="L116" s="59">
        <v>0.102128</v>
      </c>
    </row>
    <row r="117" spans="1:12">
      <c r="A117" s="58">
        <v>199</v>
      </c>
      <c r="B117" s="59">
        <v>2197.9186920000002</v>
      </c>
      <c r="C117" s="60" t="s">
        <v>141</v>
      </c>
      <c r="D117" s="59">
        <v>0</v>
      </c>
      <c r="E117" s="59">
        <v>0</v>
      </c>
      <c r="F117" s="59">
        <v>821.26189899999997</v>
      </c>
      <c r="G117" s="59">
        <v>186.571461</v>
      </c>
      <c r="H117" s="61">
        <f t="shared" si="2"/>
        <v>8.4885515410139653E-2</v>
      </c>
      <c r="I117" s="59">
        <v>442.19180299999999</v>
      </c>
      <c r="J117" s="61">
        <f t="shared" si="3"/>
        <v>0.20118660649708872</v>
      </c>
      <c r="K117" s="1">
        <v>6</v>
      </c>
      <c r="L117" s="59">
        <v>0</v>
      </c>
    </row>
    <row r="118" spans="1:12">
      <c r="A118" s="58">
        <v>206</v>
      </c>
      <c r="B118" s="59">
        <v>1388.1441359999999</v>
      </c>
      <c r="C118" s="60" t="s">
        <v>141</v>
      </c>
      <c r="D118" s="59">
        <v>20.741738999999999</v>
      </c>
      <c r="E118" s="59">
        <v>4.6893099999999999</v>
      </c>
      <c r="F118" s="59">
        <v>860.08945800000004</v>
      </c>
      <c r="G118" s="59">
        <v>1363.6377230000001</v>
      </c>
      <c r="H118" s="61">
        <f t="shared" si="2"/>
        <v>0.9823459161304271</v>
      </c>
      <c r="I118" s="59">
        <v>741.83617800000002</v>
      </c>
      <c r="J118" s="61">
        <f t="shared" si="3"/>
        <v>0.53440860985634708</v>
      </c>
      <c r="K118" s="1">
        <v>7</v>
      </c>
      <c r="L118" s="59">
        <v>0</v>
      </c>
    </row>
    <row r="119" spans="1:12">
      <c r="A119" s="58">
        <v>209</v>
      </c>
      <c r="B119" s="59">
        <v>120.966452</v>
      </c>
      <c r="C119" s="60" t="s">
        <v>141</v>
      </c>
      <c r="D119" s="59">
        <v>9.5857340000000004</v>
      </c>
      <c r="E119" s="59">
        <v>0</v>
      </c>
      <c r="F119" s="59">
        <v>92.412504999999996</v>
      </c>
      <c r="G119" s="59">
        <v>100.2814</v>
      </c>
      <c r="H119" s="61">
        <f t="shared" si="2"/>
        <v>0.82900174669915927</v>
      </c>
      <c r="I119" s="59">
        <v>70.519397999999995</v>
      </c>
      <c r="J119" s="61">
        <f t="shared" si="3"/>
        <v>0.58296657324462153</v>
      </c>
      <c r="K119" s="1">
        <v>3</v>
      </c>
      <c r="L119" s="59">
        <v>0</v>
      </c>
    </row>
    <row r="120" spans="1:12">
      <c r="A120" s="58">
        <v>210</v>
      </c>
      <c r="B120" s="59">
        <v>50.111004000000001</v>
      </c>
      <c r="C120" s="60" t="s">
        <v>141</v>
      </c>
      <c r="D120" s="59">
        <v>0</v>
      </c>
      <c r="E120" s="59">
        <v>0</v>
      </c>
      <c r="F120" s="59">
        <v>0.17938699999999999</v>
      </c>
      <c r="G120" s="59">
        <v>0</v>
      </c>
      <c r="H120" s="61">
        <f t="shared" si="2"/>
        <v>0</v>
      </c>
      <c r="I120" s="59">
        <v>32.739955999999999</v>
      </c>
      <c r="J120" s="61">
        <f t="shared" si="3"/>
        <v>0.65334863376515062</v>
      </c>
      <c r="K120" s="1">
        <v>2</v>
      </c>
      <c r="L120" s="59">
        <v>0</v>
      </c>
    </row>
    <row r="121" spans="1:12">
      <c r="A121" s="58">
        <v>212</v>
      </c>
      <c r="B121" s="59">
        <v>247.99903</v>
      </c>
      <c r="C121" s="60" t="s">
        <v>142</v>
      </c>
      <c r="D121" s="59">
        <v>27.90165</v>
      </c>
      <c r="E121" s="59">
        <v>10.74919</v>
      </c>
      <c r="F121" s="59">
        <v>0</v>
      </c>
      <c r="G121" s="59">
        <v>247.999031</v>
      </c>
      <c r="H121" s="61">
        <f t="shared" si="2"/>
        <v>1.0000000040322738</v>
      </c>
      <c r="I121" s="59">
        <v>42.670921</v>
      </c>
      <c r="J121" s="61">
        <f t="shared" si="3"/>
        <v>0.1720608383024724</v>
      </c>
      <c r="K121" s="1">
        <v>4</v>
      </c>
      <c r="L121" s="59">
        <v>0</v>
      </c>
    </row>
    <row r="122" spans="1:12">
      <c r="A122" s="58">
        <v>214</v>
      </c>
      <c r="B122" s="59">
        <v>4.5295680000000003</v>
      </c>
      <c r="C122" s="60" t="s">
        <v>141</v>
      </c>
      <c r="D122" s="59">
        <v>0</v>
      </c>
      <c r="E122" s="59">
        <v>0</v>
      </c>
      <c r="F122" s="59">
        <v>3.7117640000000001</v>
      </c>
      <c r="G122" s="59">
        <v>0</v>
      </c>
      <c r="H122" s="61">
        <f t="shared" si="2"/>
        <v>0</v>
      </c>
      <c r="I122" s="59">
        <v>4.0549739999999996</v>
      </c>
      <c r="J122" s="61">
        <f t="shared" si="3"/>
        <v>0.89522312061547582</v>
      </c>
      <c r="K122" s="1">
        <v>0</v>
      </c>
      <c r="L122" s="59">
        <v>0</v>
      </c>
    </row>
    <row r="123" spans="1:12">
      <c r="A123" s="58">
        <v>215</v>
      </c>
      <c r="B123" s="59">
        <v>1.98807</v>
      </c>
      <c r="C123" s="60" t="s">
        <v>141</v>
      </c>
      <c r="D123" s="59">
        <v>0</v>
      </c>
      <c r="E123" s="59">
        <v>0</v>
      </c>
      <c r="F123" s="59">
        <v>0</v>
      </c>
      <c r="G123" s="59">
        <v>0</v>
      </c>
      <c r="H123" s="61">
        <f t="shared" si="2"/>
        <v>0</v>
      </c>
      <c r="I123" s="59">
        <v>1.773784</v>
      </c>
      <c r="J123" s="61">
        <f t="shared" si="3"/>
        <v>0.89221405684910493</v>
      </c>
      <c r="K123" s="1">
        <v>0</v>
      </c>
      <c r="L123" s="59">
        <v>0</v>
      </c>
    </row>
    <row r="124" spans="1:12">
      <c r="A124" s="58">
        <v>218</v>
      </c>
      <c r="B124" s="59">
        <v>7.2467490000000003</v>
      </c>
      <c r="C124" s="60" t="s">
        <v>141</v>
      </c>
      <c r="D124" s="59">
        <v>0</v>
      </c>
      <c r="E124" s="59">
        <v>0</v>
      </c>
      <c r="F124" s="59">
        <v>0</v>
      </c>
      <c r="G124" s="59">
        <v>0</v>
      </c>
      <c r="H124" s="61">
        <f t="shared" si="2"/>
        <v>0</v>
      </c>
      <c r="I124" s="59">
        <v>2.5264760000000002</v>
      </c>
      <c r="J124" s="61">
        <f t="shared" si="3"/>
        <v>0.34863578136899731</v>
      </c>
      <c r="K124" s="1">
        <v>0</v>
      </c>
      <c r="L124" s="59">
        <v>0</v>
      </c>
    </row>
    <row r="125" spans="1:12">
      <c r="A125" s="58">
        <v>219</v>
      </c>
      <c r="B125" s="59">
        <v>41.609687000000001</v>
      </c>
      <c r="C125" s="60" t="s">
        <v>142</v>
      </c>
      <c r="D125" s="59">
        <v>0</v>
      </c>
      <c r="E125" s="59">
        <v>0</v>
      </c>
      <c r="F125" s="59">
        <v>38.043483999999999</v>
      </c>
      <c r="G125" s="59">
        <v>41.609687999999998</v>
      </c>
      <c r="H125" s="61">
        <f t="shared" si="2"/>
        <v>1.0000000240328653</v>
      </c>
      <c r="I125" s="59">
        <v>16.265861999999998</v>
      </c>
      <c r="J125" s="61">
        <f t="shared" si="3"/>
        <v>0.39091526932178072</v>
      </c>
      <c r="K125" s="1">
        <v>1</v>
      </c>
      <c r="L125" s="59">
        <v>0</v>
      </c>
    </row>
    <row r="126" spans="1:12">
      <c r="A126" s="58">
        <v>220</v>
      </c>
      <c r="B126" s="59">
        <v>60.579988</v>
      </c>
      <c r="C126" s="60" t="s">
        <v>142</v>
      </c>
      <c r="D126" s="59">
        <v>0</v>
      </c>
      <c r="E126" s="59">
        <v>0</v>
      </c>
      <c r="F126" s="59">
        <v>58.753999999999998</v>
      </c>
      <c r="G126" s="59">
        <v>46.300488000000001</v>
      </c>
      <c r="H126" s="61">
        <f t="shared" si="2"/>
        <v>0.76428684667286495</v>
      </c>
      <c r="I126" s="59">
        <v>52.316913</v>
      </c>
      <c r="J126" s="61">
        <f t="shared" si="3"/>
        <v>0.86360058374392545</v>
      </c>
      <c r="K126" s="1">
        <v>0</v>
      </c>
      <c r="L126" s="59">
        <v>0</v>
      </c>
    </row>
    <row r="127" spans="1:12">
      <c r="A127" s="58">
        <v>224</v>
      </c>
      <c r="B127" s="59">
        <v>7.7485379999999999</v>
      </c>
      <c r="C127" s="60" t="s">
        <v>141</v>
      </c>
      <c r="D127" s="59">
        <v>0</v>
      </c>
      <c r="E127" s="59">
        <v>0</v>
      </c>
      <c r="F127" s="59">
        <v>1.1436200000000001</v>
      </c>
      <c r="G127" s="59">
        <v>0</v>
      </c>
      <c r="H127" s="61">
        <f t="shared" si="2"/>
        <v>0</v>
      </c>
      <c r="I127" s="59">
        <v>2.4286750000000001</v>
      </c>
      <c r="J127" s="61">
        <f t="shared" si="3"/>
        <v>0.31343654764292311</v>
      </c>
      <c r="K127" s="1">
        <v>0</v>
      </c>
      <c r="L127" s="59">
        <v>0</v>
      </c>
    </row>
    <row r="128" spans="1:12">
      <c r="A128" s="58">
        <v>226</v>
      </c>
      <c r="B128" s="59">
        <v>5.6265010000000002</v>
      </c>
      <c r="C128" s="60" t="s">
        <v>141</v>
      </c>
      <c r="D128" s="59">
        <v>0</v>
      </c>
      <c r="E128" s="59">
        <v>0</v>
      </c>
      <c r="F128" s="59">
        <v>1.2281880000000001</v>
      </c>
      <c r="G128" s="59">
        <v>0</v>
      </c>
      <c r="H128" s="61">
        <f t="shared" si="2"/>
        <v>0</v>
      </c>
      <c r="I128" s="59">
        <v>2.744227</v>
      </c>
      <c r="J128" s="61">
        <f t="shared" si="3"/>
        <v>0.48773242908870001</v>
      </c>
      <c r="K128" s="1">
        <v>0</v>
      </c>
      <c r="L128" s="59">
        <v>0</v>
      </c>
    </row>
    <row r="129" spans="1:12">
      <c r="A129" s="58">
        <v>233</v>
      </c>
      <c r="B129" s="59">
        <v>80.662878000000006</v>
      </c>
      <c r="C129" s="60" t="s">
        <v>142</v>
      </c>
      <c r="D129" s="59">
        <v>0</v>
      </c>
      <c r="E129" s="59">
        <v>0</v>
      </c>
      <c r="F129" s="59">
        <v>64.628359000000003</v>
      </c>
      <c r="G129" s="59">
        <v>80.662878000000006</v>
      </c>
      <c r="H129" s="61">
        <f t="shared" si="2"/>
        <v>1</v>
      </c>
      <c r="I129" s="59">
        <v>57.667344999999997</v>
      </c>
      <c r="J129" s="61">
        <f t="shared" si="3"/>
        <v>0.71491801966203083</v>
      </c>
      <c r="K129" s="1">
        <v>34</v>
      </c>
      <c r="L129" s="59">
        <v>80.662878000000006</v>
      </c>
    </row>
    <row r="130" spans="1:12">
      <c r="A130" s="58">
        <v>242</v>
      </c>
      <c r="B130" s="59">
        <v>1060.709928</v>
      </c>
      <c r="C130" s="60" t="s">
        <v>142</v>
      </c>
      <c r="D130" s="59">
        <v>0</v>
      </c>
      <c r="E130" s="59">
        <v>0</v>
      </c>
      <c r="F130" s="59">
        <v>518.23220900000001</v>
      </c>
      <c r="G130" s="59">
        <v>16.801338000000001</v>
      </c>
      <c r="H130" s="61">
        <f t="shared" si="2"/>
        <v>1.5839710326535195E-2</v>
      </c>
      <c r="I130" s="59">
        <v>219.35830799999999</v>
      </c>
      <c r="J130" s="61">
        <f t="shared" si="3"/>
        <v>0.20680329485895035</v>
      </c>
      <c r="K130" s="1">
        <v>26</v>
      </c>
      <c r="L130" s="59">
        <v>20.917166999999999</v>
      </c>
    </row>
    <row r="131" spans="1:12">
      <c r="A131" s="58">
        <v>245</v>
      </c>
      <c r="B131" s="59">
        <v>3.847413</v>
      </c>
      <c r="C131" s="60" t="s">
        <v>141</v>
      </c>
      <c r="D131" s="59">
        <v>0</v>
      </c>
      <c r="E131" s="59">
        <v>0</v>
      </c>
      <c r="F131" s="59">
        <v>0</v>
      </c>
      <c r="G131" s="59">
        <v>0</v>
      </c>
      <c r="H131" s="61">
        <f t="shared" ref="H131:H194" si="4">G131/B131</f>
        <v>0</v>
      </c>
      <c r="I131" s="59">
        <v>1.672857</v>
      </c>
      <c r="J131" s="61">
        <f t="shared" ref="J131:J194" si="5">I131/B131</f>
        <v>0.4348004750204878</v>
      </c>
      <c r="K131" s="1">
        <v>0</v>
      </c>
      <c r="L131" s="59">
        <v>0</v>
      </c>
    </row>
    <row r="132" spans="1:12">
      <c r="A132" s="58">
        <v>250</v>
      </c>
      <c r="B132" s="59">
        <v>2287.7267609999999</v>
      </c>
      <c r="C132" s="60" t="s">
        <v>142</v>
      </c>
      <c r="D132" s="59">
        <v>553.92992500000003</v>
      </c>
      <c r="E132" s="59">
        <v>342.178832</v>
      </c>
      <c r="F132" s="59">
        <v>2069.3205739999999</v>
      </c>
      <c r="G132" s="59">
        <v>938.57219199999997</v>
      </c>
      <c r="H132" s="61">
        <f t="shared" si="4"/>
        <v>0.41026411370461735</v>
      </c>
      <c r="I132" s="59">
        <v>873.42994099999999</v>
      </c>
      <c r="J132" s="61">
        <f t="shared" si="5"/>
        <v>0.38178944963611416</v>
      </c>
      <c r="K132" s="1">
        <v>41</v>
      </c>
      <c r="L132" s="59">
        <v>0</v>
      </c>
    </row>
    <row r="133" spans="1:12">
      <c r="A133" s="58">
        <v>253</v>
      </c>
      <c r="B133" s="59">
        <v>129.14553799999999</v>
      </c>
      <c r="C133" s="60" t="s">
        <v>142</v>
      </c>
      <c r="D133" s="59">
        <v>0</v>
      </c>
      <c r="E133" s="59">
        <v>4.5805879999999997</v>
      </c>
      <c r="F133" s="59">
        <v>5.6907889999999997</v>
      </c>
      <c r="G133" s="59">
        <v>0</v>
      </c>
      <c r="H133" s="61">
        <f t="shared" si="4"/>
        <v>0</v>
      </c>
      <c r="I133" s="59">
        <v>24.840285999999999</v>
      </c>
      <c r="J133" s="61">
        <f t="shared" si="5"/>
        <v>0.19234335451837292</v>
      </c>
      <c r="K133" s="1">
        <v>0</v>
      </c>
      <c r="L133" s="59">
        <v>0</v>
      </c>
    </row>
    <row r="134" spans="1:12">
      <c r="A134" s="58">
        <v>254</v>
      </c>
      <c r="B134" s="59">
        <v>1250.6604729999999</v>
      </c>
      <c r="C134" s="60" t="s">
        <v>142</v>
      </c>
      <c r="D134" s="59">
        <v>0</v>
      </c>
      <c r="E134" s="59">
        <v>0</v>
      </c>
      <c r="F134" s="59">
        <v>51.194946999999999</v>
      </c>
      <c r="G134" s="59">
        <v>0</v>
      </c>
      <c r="H134" s="61">
        <f t="shared" si="4"/>
        <v>0</v>
      </c>
      <c r="I134" s="59">
        <v>156.210058</v>
      </c>
      <c r="J134" s="61">
        <f t="shared" si="5"/>
        <v>0.12490205085421295</v>
      </c>
      <c r="K134" s="1">
        <v>4</v>
      </c>
      <c r="L134" s="59">
        <v>0</v>
      </c>
    </row>
    <row r="135" spans="1:12">
      <c r="A135" s="58">
        <v>255</v>
      </c>
      <c r="B135" s="59">
        <v>11.971700999999999</v>
      </c>
      <c r="C135" s="60" t="s">
        <v>141</v>
      </c>
      <c r="D135" s="59">
        <v>0</v>
      </c>
      <c r="E135" s="59">
        <v>0</v>
      </c>
      <c r="F135" s="59">
        <v>0</v>
      </c>
      <c r="G135" s="59">
        <v>0</v>
      </c>
      <c r="H135" s="61">
        <f t="shared" si="4"/>
        <v>0</v>
      </c>
      <c r="I135" s="59">
        <v>2.7548650000000001</v>
      </c>
      <c r="J135" s="61">
        <f t="shared" si="5"/>
        <v>0.23011475144593072</v>
      </c>
      <c r="K135" s="1">
        <v>0</v>
      </c>
      <c r="L135" s="59">
        <v>0</v>
      </c>
    </row>
    <row r="136" spans="1:12">
      <c r="A136" s="58">
        <v>262</v>
      </c>
      <c r="B136" s="59">
        <v>8.0009779999999999</v>
      </c>
      <c r="C136" s="60" t="s">
        <v>141</v>
      </c>
      <c r="D136" s="59">
        <v>0</v>
      </c>
      <c r="E136" s="59">
        <v>0</v>
      </c>
      <c r="F136" s="59">
        <v>7.5014760000000003</v>
      </c>
      <c r="G136" s="59">
        <v>8.0009669999999993</v>
      </c>
      <c r="H136" s="61">
        <f t="shared" si="4"/>
        <v>0.99999862516807314</v>
      </c>
      <c r="I136" s="59">
        <v>7.9544430000000004</v>
      </c>
      <c r="J136" s="61">
        <f t="shared" si="5"/>
        <v>0.99418383602604588</v>
      </c>
      <c r="K136" s="1">
        <v>1</v>
      </c>
      <c r="L136" s="59">
        <v>1.094635</v>
      </c>
    </row>
    <row r="137" spans="1:12">
      <c r="A137" s="58">
        <v>263</v>
      </c>
      <c r="B137" s="59">
        <v>77.700064999999995</v>
      </c>
      <c r="C137" s="60" t="s">
        <v>142</v>
      </c>
      <c r="D137" s="59">
        <v>0</v>
      </c>
      <c r="E137" s="59">
        <v>0</v>
      </c>
      <c r="F137" s="59">
        <v>0.51475800000000005</v>
      </c>
      <c r="G137" s="59">
        <v>73.439938999999995</v>
      </c>
      <c r="H137" s="61">
        <f t="shared" si="4"/>
        <v>0.94517216941839111</v>
      </c>
      <c r="I137" s="59">
        <v>50.309742999999997</v>
      </c>
      <c r="J137" s="61">
        <f t="shared" si="5"/>
        <v>0.64748649824166815</v>
      </c>
      <c r="K137" s="1">
        <v>0</v>
      </c>
      <c r="L137" s="59">
        <v>0</v>
      </c>
    </row>
    <row r="138" spans="1:12">
      <c r="A138" s="58">
        <v>266</v>
      </c>
      <c r="B138" s="59">
        <v>207.403739</v>
      </c>
      <c r="C138" s="60" t="s">
        <v>141</v>
      </c>
      <c r="D138" s="59">
        <v>47.046992000000003</v>
      </c>
      <c r="E138" s="59">
        <v>97.266276000000005</v>
      </c>
      <c r="F138" s="59">
        <v>135.489025</v>
      </c>
      <c r="G138" s="59">
        <v>143.46687900000001</v>
      </c>
      <c r="H138" s="61">
        <f t="shared" si="4"/>
        <v>0.69172754402465231</v>
      </c>
      <c r="I138" s="59">
        <v>143.49417199999999</v>
      </c>
      <c r="J138" s="61">
        <f t="shared" si="5"/>
        <v>0.69185913760214324</v>
      </c>
      <c r="K138" s="1">
        <v>0</v>
      </c>
      <c r="L138" s="59">
        <v>0</v>
      </c>
    </row>
    <row r="139" spans="1:12">
      <c r="A139" s="58">
        <v>267</v>
      </c>
      <c r="B139" s="59">
        <v>202.446011</v>
      </c>
      <c r="C139" s="60" t="s">
        <v>142</v>
      </c>
      <c r="D139" s="59">
        <v>0</v>
      </c>
      <c r="E139" s="59">
        <v>0</v>
      </c>
      <c r="F139" s="59">
        <v>202.446012</v>
      </c>
      <c r="G139" s="59">
        <v>202.41486599999999</v>
      </c>
      <c r="H139" s="61">
        <f t="shared" si="4"/>
        <v>0.99984615651429154</v>
      </c>
      <c r="I139" s="59">
        <v>124.878576</v>
      </c>
      <c r="J139" s="61">
        <f t="shared" si="5"/>
        <v>0.61684878542753796</v>
      </c>
      <c r="K139" s="1">
        <v>0</v>
      </c>
      <c r="L139" s="59">
        <v>0</v>
      </c>
    </row>
    <row r="140" spans="1:12">
      <c r="A140" s="58">
        <v>268</v>
      </c>
      <c r="B140" s="59">
        <v>1150.4115710000001</v>
      </c>
      <c r="C140" s="60" t="s">
        <v>141</v>
      </c>
      <c r="D140" s="59">
        <v>37.968991000000003</v>
      </c>
      <c r="E140" s="59">
        <v>23.213045000000001</v>
      </c>
      <c r="F140" s="59">
        <v>645.78788999999995</v>
      </c>
      <c r="G140" s="59">
        <v>679.83602699999994</v>
      </c>
      <c r="H140" s="61">
        <f t="shared" si="4"/>
        <v>0.59095026870170442</v>
      </c>
      <c r="I140" s="59">
        <v>273.37329099999999</v>
      </c>
      <c r="J140" s="61">
        <f t="shared" si="5"/>
        <v>0.23763086002548559</v>
      </c>
      <c r="K140" s="1">
        <v>36</v>
      </c>
      <c r="L140" s="59">
        <v>0</v>
      </c>
    </row>
    <row r="141" spans="1:12">
      <c r="A141" s="58">
        <v>272</v>
      </c>
      <c r="B141" s="59">
        <v>19628.148084</v>
      </c>
      <c r="C141" s="60" t="s">
        <v>142</v>
      </c>
      <c r="D141" s="59">
        <v>73.233559999999997</v>
      </c>
      <c r="E141" s="59">
        <v>168.534693</v>
      </c>
      <c r="F141" s="59">
        <v>3993.0615389999998</v>
      </c>
      <c r="G141" s="59">
        <v>7833.2170429999996</v>
      </c>
      <c r="H141" s="61">
        <f t="shared" si="4"/>
        <v>0.39908080015889491</v>
      </c>
      <c r="I141" s="59">
        <v>920.29023299999994</v>
      </c>
      <c r="J141" s="61">
        <f t="shared" si="5"/>
        <v>4.6886248721048719E-2</v>
      </c>
      <c r="K141" s="1">
        <v>625</v>
      </c>
      <c r="L141" s="59">
        <v>2480.0272460000001</v>
      </c>
    </row>
    <row r="142" spans="1:12">
      <c r="A142" s="58">
        <v>276</v>
      </c>
      <c r="B142" s="59">
        <v>366.954793</v>
      </c>
      <c r="C142" s="60" t="s">
        <v>142</v>
      </c>
      <c r="D142" s="59">
        <v>24.979896</v>
      </c>
      <c r="E142" s="59">
        <v>1.6820000000000002E-2</v>
      </c>
      <c r="F142" s="59">
        <v>358.76772499999998</v>
      </c>
      <c r="G142" s="59">
        <v>308.18689000000001</v>
      </c>
      <c r="H142" s="61">
        <f t="shared" si="4"/>
        <v>0.83984974683243885</v>
      </c>
      <c r="I142" s="59">
        <v>250.44634099999999</v>
      </c>
      <c r="J142" s="61">
        <f t="shared" si="5"/>
        <v>0.68249916822860524</v>
      </c>
      <c r="K142" s="1">
        <v>2</v>
      </c>
      <c r="L142" s="59">
        <v>0</v>
      </c>
    </row>
    <row r="143" spans="1:12">
      <c r="A143" s="58">
        <v>277</v>
      </c>
      <c r="B143" s="59">
        <v>324.00080400000002</v>
      </c>
      <c r="C143" s="60" t="s">
        <v>142</v>
      </c>
      <c r="D143" s="59">
        <v>0</v>
      </c>
      <c r="E143" s="59">
        <v>0</v>
      </c>
      <c r="F143" s="59">
        <v>111.33683000000001</v>
      </c>
      <c r="G143" s="59">
        <v>70.730215000000001</v>
      </c>
      <c r="H143" s="61">
        <f t="shared" si="4"/>
        <v>0.21830259100221244</v>
      </c>
      <c r="I143" s="59">
        <v>114.433933</v>
      </c>
      <c r="J143" s="61">
        <f t="shared" si="5"/>
        <v>0.35319027479944154</v>
      </c>
      <c r="K143" s="1">
        <v>0</v>
      </c>
      <c r="L143" s="59">
        <v>0</v>
      </c>
    </row>
    <row r="144" spans="1:12">
      <c r="A144" s="58">
        <v>278</v>
      </c>
      <c r="B144" s="59">
        <v>64.286282999999997</v>
      </c>
      <c r="C144" s="60" t="s">
        <v>141</v>
      </c>
      <c r="D144" s="59">
        <v>34.614483</v>
      </c>
      <c r="E144" s="59">
        <v>27.962755000000001</v>
      </c>
      <c r="F144" s="59">
        <v>31.07084</v>
      </c>
      <c r="G144" s="59">
        <v>64.286282999999997</v>
      </c>
      <c r="H144" s="61">
        <f t="shared" si="4"/>
        <v>1</v>
      </c>
      <c r="I144" s="59">
        <v>34.935896</v>
      </c>
      <c r="J144" s="61">
        <f t="shared" si="5"/>
        <v>0.54344246345678437</v>
      </c>
      <c r="K144" s="1">
        <v>0</v>
      </c>
      <c r="L144" s="59">
        <v>64.286282999999997</v>
      </c>
    </row>
    <row r="145" spans="1:12">
      <c r="A145" s="58">
        <v>281</v>
      </c>
      <c r="B145" s="59">
        <v>242.48537999999999</v>
      </c>
      <c r="C145" s="60" t="s">
        <v>141</v>
      </c>
      <c r="D145" s="59">
        <v>0</v>
      </c>
      <c r="E145" s="59">
        <v>0</v>
      </c>
      <c r="F145" s="59">
        <v>209.956661</v>
      </c>
      <c r="G145" s="59">
        <v>242.48450299999999</v>
      </c>
      <c r="H145" s="61">
        <f t="shared" si="4"/>
        <v>0.99999638328710783</v>
      </c>
      <c r="I145" s="59">
        <v>189.92198200000001</v>
      </c>
      <c r="J145" s="61">
        <f t="shared" si="5"/>
        <v>0.78323065085408461</v>
      </c>
      <c r="K145" s="1">
        <v>5</v>
      </c>
      <c r="L145" s="59">
        <v>0</v>
      </c>
    </row>
    <row r="146" spans="1:12">
      <c r="A146" s="58">
        <v>282</v>
      </c>
      <c r="B146" s="59">
        <v>286.16374000000002</v>
      </c>
      <c r="C146" s="60" t="s">
        <v>141</v>
      </c>
      <c r="D146" s="59">
        <v>0</v>
      </c>
      <c r="E146" s="59">
        <v>0</v>
      </c>
      <c r="F146" s="59">
        <v>225.534325</v>
      </c>
      <c r="G146" s="59">
        <v>90.419542000000007</v>
      </c>
      <c r="H146" s="61">
        <f t="shared" si="4"/>
        <v>0.31597134563589363</v>
      </c>
      <c r="I146" s="59">
        <v>134.59980999999999</v>
      </c>
      <c r="J146" s="61">
        <f t="shared" si="5"/>
        <v>0.47035941730423281</v>
      </c>
      <c r="K146" s="1">
        <v>19</v>
      </c>
      <c r="L146" s="59">
        <v>10.815778999999999</v>
      </c>
    </row>
    <row r="147" spans="1:12">
      <c r="A147" s="58">
        <v>284</v>
      </c>
      <c r="B147" s="59">
        <v>211.63229000000001</v>
      </c>
      <c r="C147" s="60" t="s">
        <v>142</v>
      </c>
      <c r="D147" s="59">
        <v>5.6023440000000004</v>
      </c>
      <c r="E147" s="59">
        <v>42.988984000000002</v>
      </c>
      <c r="F147" s="59">
        <v>150.30266399999999</v>
      </c>
      <c r="G147" s="59">
        <v>196.376396</v>
      </c>
      <c r="H147" s="61">
        <f t="shared" si="4"/>
        <v>0.92791320265919719</v>
      </c>
      <c r="I147" s="59">
        <v>125.45842399999999</v>
      </c>
      <c r="J147" s="61">
        <f t="shared" si="5"/>
        <v>0.59281324225145415</v>
      </c>
      <c r="K147" s="1">
        <v>10</v>
      </c>
      <c r="L147" s="59">
        <v>211.63229000000001</v>
      </c>
    </row>
    <row r="148" spans="1:12">
      <c r="A148" s="58">
        <v>285</v>
      </c>
      <c r="B148" s="59">
        <v>152.15258800000001</v>
      </c>
      <c r="C148" s="60" t="s">
        <v>141</v>
      </c>
      <c r="D148" s="59">
        <v>0</v>
      </c>
      <c r="E148" s="59">
        <v>0</v>
      </c>
      <c r="F148" s="59">
        <v>0</v>
      </c>
      <c r="G148" s="59">
        <v>0</v>
      </c>
      <c r="H148" s="61">
        <f t="shared" si="4"/>
        <v>0</v>
      </c>
      <c r="I148" s="59">
        <v>49.458480999999999</v>
      </c>
      <c r="J148" s="61">
        <f t="shared" si="5"/>
        <v>0.32505842753065756</v>
      </c>
      <c r="K148" s="1">
        <v>12</v>
      </c>
      <c r="L148" s="59">
        <v>152.15258800000001</v>
      </c>
    </row>
    <row r="149" spans="1:12">
      <c r="A149" s="58">
        <v>286</v>
      </c>
      <c r="B149" s="59">
        <v>95.070034000000007</v>
      </c>
      <c r="C149" s="60" t="s">
        <v>141</v>
      </c>
      <c r="D149" s="59">
        <v>9.8865879999999997</v>
      </c>
      <c r="E149" s="59">
        <v>0</v>
      </c>
      <c r="F149" s="59">
        <v>39.638553999999999</v>
      </c>
      <c r="G149" s="59">
        <v>89.060435999999996</v>
      </c>
      <c r="H149" s="61">
        <f t="shared" si="4"/>
        <v>0.93678767381107686</v>
      </c>
      <c r="I149" s="59">
        <v>60.300201000000001</v>
      </c>
      <c r="J149" s="61">
        <f t="shared" si="5"/>
        <v>0.63427137303853276</v>
      </c>
      <c r="K149" s="1">
        <v>1</v>
      </c>
      <c r="L149" s="59">
        <v>0</v>
      </c>
    </row>
    <row r="150" spans="1:12">
      <c r="A150" s="58">
        <v>287</v>
      </c>
      <c r="B150" s="59">
        <v>836.28290600000003</v>
      </c>
      <c r="C150" s="60" t="s">
        <v>142</v>
      </c>
      <c r="D150" s="59">
        <v>0</v>
      </c>
      <c r="E150" s="59">
        <v>0</v>
      </c>
      <c r="F150" s="59">
        <v>62.973007000000003</v>
      </c>
      <c r="G150" s="59">
        <v>13.680894</v>
      </c>
      <c r="H150" s="61">
        <f t="shared" si="4"/>
        <v>1.6359169728144603E-2</v>
      </c>
      <c r="I150" s="59">
        <v>141.15668500000001</v>
      </c>
      <c r="J150" s="61">
        <f t="shared" si="5"/>
        <v>0.16879058986768289</v>
      </c>
      <c r="K150" s="1">
        <v>6</v>
      </c>
      <c r="L150" s="59">
        <v>0</v>
      </c>
    </row>
    <row r="151" spans="1:12">
      <c r="A151" s="58">
        <v>288</v>
      </c>
      <c r="B151" s="59">
        <v>22.178612000000001</v>
      </c>
      <c r="C151" s="60" t="s">
        <v>141</v>
      </c>
      <c r="D151" s="59">
        <v>0</v>
      </c>
      <c r="E151" s="59">
        <v>0</v>
      </c>
      <c r="F151" s="59">
        <v>22.053205999999999</v>
      </c>
      <c r="G151" s="59">
        <v>0.31244699999999997</v>
      </c>
      <c r="H151" s="61">
        <f t="shared" si="4"/>
        <v>1.4087761668764482E-2</v>
      </c>
      <c r="I151" s="59">
        <v>6.2205370000000002</v>
      </c>
      <c r="J151" s="61">
        <f t="shared" si="5"/>
        <v>0.28047458515438206</v>
      </c>
      <c r="K151" s="1">
        <v>0</v>
      </c>
      <c r="L151" s="59">
        <v>22.178612000000001</v>
      </c>
    </row>
    <row r="152" spans="1:12">
      <c r="A152" s="58">
        <v>289</v>
      </c>
      <c r="B152" s="59">
        <v>104.431765</v>
      </c>
      <c r="C152" s="60" t="s">
        <v>141</v>
      </c>
      <c r="D152" s="59">
        <v>5.2898639999999997</v>
      </c>
      <c r="E152" s="59">
        <v>29.414605999999999</v>
      </c>
      <c r="F152" s="59">
        <v>87.295623000000006</v>
      </c>
      <c r="G152" s="59">
        <v>104.431764</v>
      </c>
      <c r="H152" s="61">
        <f t="shared" si="4"/>
        <v>0.99999999042436949</v>
      </c>
      <c r="I152" s="59">
        <v>58.423763000000001</v>
      </c>
      <c r="J152" s="61">
        <f t="shared" si="5"/>
        <v>0.55944437020670867</v>
      </c>
      <c r="K152" s="1">
        <v>1</v>
      </c>
      <c r="L152" s="59">
        <v>104.431765</v>
      </c>
    </row>
    <row r="153" spans="1:12">
      <c r="A153" s="58">
        <v>290</v>
      </c>
      <c r="B153" s="59">
        <v>128.36996600000001</v>
      </c>
      <c r="C153" s="60" t="s">
        <v>142</v>
      </c>
      <c r="D153" s="59">
        <v>0</v>
      </c>
      <c r="E153" s="59">
        <v>0</v>
      </c>
      <c r="F153" s="59">
        <v>41.775675999999997</v>
      </c>
      <c r="G153" s="59">
        <v>128.36996600000001</v>
      </c>
      <c r="H153" s="61">
        <f t="shared" si="4"/>
        <v>1</v>
      </c>
      <c r="I153" s="59">
        <v>79.370752999999993</v>
      </c>
      <c r="J153" s="61">
        <f t="shared" si="5"/>
        <v>0.6182969075492315</v>
      </c>
      <c r="K153" s="1">
        <v>0</v>
      </c>
      <c r="L153" s="59">
        <v>0</v>
      </c>
    </row>
    <row r="154" spans="1:12">
      <c r="A154" s="58">
        <v>291</v>
      </c>
      <c r="B154" s="59">
        <v>363.509905</v>
      </c>
      <c r="C154" s="60" t="s">
        <v>142</v>
      </c>
      <c r="D154" s="59">
        <v>282.47418599999997</v>
      </c>
      <c r="E154" s="59">
        <v>0</v>
      </c>
      <c r="F154" s="59">
        <v>348.361178</v>
      </c>
      <c r="G154" s="59">
        <v>354.54679499999997</v>
      </c>
      <c r="H154" s="61">
        <f t="shared" si="4"/>
        <v>0.97534287270659092</v>
      </c>
      <c r="I154" s="59">
        <v>230.272143</v>
      </c>
      <c r="J154" s="61">
        <f t="shared" si="5"/>
        <v>0.6334686891131619</v>
      </c>
      <c r="K154" s="1">
        <v>0</v>
      </c>
      <c r="L154" s="59">
        <v>0</v>
      </c>
    </row>
    <row r="155" spans="1:12">
      <c r="A155" s="58">
        <v>292</v>
      </c>
      <c r="B155" s="59">
        <v>66.817914000000002</v>
      </c>
      <c r="C155" s="60" t="s">
        <v>141</v>
      </c>
      <c r="D155" s="59">
        <v>0</v>
      </c>
      <c r="E155" s="59">
        <v>0</v>
      </c>
      <c r="F155" s="59">
        <v>20.470884000000002</v>
      </c>
      <c r="G155" s="59">
        <v>66.817914000000002</v>
      </c>
      <c r="H155" s="61">
        <f t="shared" si="4"/>
        <v>1</v>
      </c>
      <c r="I155" s="59">
        <v>42.792700000000004</v>
      </c>
      <c r="J155" s="61">
        <f t="shared" si="5"/>
        <v>0.64043753296458794</v>
      </c>
      <c r="K155" s="1">
        <v>1</v>
      </c>
      <c r="L155" s="59">
        <v>0</v>
      </c>
    </row>
    <row r="156" spans="1:12">
      <c r="A156" s="58">
        <v>293</v>
      </c>
      <c r="B156" s="59">
        <v>498.71733499999999</v>
      </c>
      <c r="C156" s="60" t="s">
        <v>141</v>
      </c>
      <c r="D156" s="59">
        <v>0</v>
      </c>
      <c r="E156" s="59">
        <v>0</v>
      </c>
      <c r="F156" s="59">
        <v>135.01961600000001</v>
      </c>
      <c r="G156" s="59">
        <v>25.299472999999999</v>
      </c>
      <c r="H156" s="61">
        <f t="shared" si="4"/>
        <v>5.0729082838077005E-2</v>
      </c>
      <c r="I156" s="59">
        <v>135.75366399999999</v>
      </c>
      <c r="J156" s="61">
        <f t="shared" si="5"/>
        <v>0.27220562525663961</v>
      </c>
      <c r="K156" s="1">
        <v>22</v>
      </c>
      <c r="L156" s="59">
        <v>498.71733499999999</v>
      </c>
    </row>
    <row r="157" spans="1:12">
      <c r="A157" s="58">
        <v>294</v>
      </c>
      <c r="B157" s="59">
        <v>254.258374</v>
      </c>
      <c r="C157" s="60" t="s">
        <v>142</v>
      </c>
      <c r="D157" s="59">
        <v>20.45233</v>
      </c>
      <c r="E157" s="59">
        <v>7.4785300000000001</v>
      </c>
      <c r="F157" s="59">
        <v>19.631322000000001</v>
      </c>
      <c r="G157" s="59">
        <v>29.131592999999999</v>
      </c>
      <c r="H157" s="61">
        <f t="shared" si="4"/>
        <v>0.1145747632288406</v>
      </c>
      <c r="I157" s="59">
        <v>119.461952</v>
      </c>
      <c r="J157" s="61">
        <f t="shared" si="5"/>
        <v>0.46984471001139966</v>
      </c>
      <c r="K157" s="1">
        <v>0</v>
      </c>
      <c r="L157" s="59">
        <v>254.258374</v>
      </c>
    </row>
    <row r="158" spans="1:12">
      <c r="A158" s="58">
        <v>295</v>
      </c>
      <c r="B158" s="59">
        <v>305.12721199999999</v>
      </c>
      <c r="C158" s="60" t="s">
        <v>142</v>
      </c>
      <c r="D158" s="59">
        <v>46.690327000000003</v>
      </c>
      <c r="E158" s="59">
        <v>0</v>
      </c>
      <c r="F158" s="59">
        <v>291.61575299999998</v>
      </c>
      <c r="G158" s="59">
        <v>305.12692500000003</v>
      </c>
      <c r="H158" s="61">
        <f t="shared" si="4"/>
        <v>0.99999905940870337</v>
      </c>
      <c r="I158" s="59">
        <v>164.04010600000001</v>
      </c>
      <c r="J158" s="61">
        <f t="shared" si="5"/>
        <v>0.5376121812432777</v>
      </c>
      <c r="K158" s="1">
        <v>0</v>
      </c>
      <c r="L158" s="59">
        <v>0</v>
      </c>
    </row>
    <row r="159" spans="1:12">
      <c r="A159" s="58">
        <v>297</v>
      </c>
      <c r="B159" s="59">
        <v>760.88669200000004</v>
      </c>
      <c r="C159" s="60" t="s">
        <v>141</v>
      </c>
      <c r="D159" s="59">
        <v>6.1740440000000003</v>
      </c>
      <c r="E159" s="59">
        <v>58.960312000000002</v>
      </c>
      <c r="F159" s="59">
        <v>0</v>
      </c>
      <c r="G159" s="59">
        <v>1.8159000000000002E-2</v>
      </c>
      <c r="H159" s="61">
        <f t="shared" si="4"/>
        <v>2.3865577083847854E-5</v>
      </c>
      <c r="I159" s="59">
        <v>63.120804999999997</v>
      </c>
      <c r="J159" s="61">
        <f t="shared" si="5"/>
        <v>8.2956904968446987E-2</v>
      </c>
      <c r="K159" s="1">
        <v>6</v>
      </c>
      <c r="L159" s="59">
        <v>760.88669200000004</v>
      </c>
    </row>
    <row r="160" spans="1:12">
      <c r="A160" s="58">
        <v>298</v>
      </c>
      <c r="B160" s="59">
        <v>263.647672</v>
      </c>
      <c r="C160" s="60" t="s">
        <v>141</v>
      </c>
      <c r="D160" s="59">
        <v>44.591448999999997</v>
      </c>
      <c r="E160" s="59">
        <v>81.594498999999999</v>
      </c>
      <c r="F160" s="59">
        <v>257.049373</v>
      </c>
      <c r="G160" s="59">
        <v>263.64699300000001</v>
      </c>
      <c r="H160" s="61">
        <f t="shared" si="4"/>
        <v>0.9999974245932276</v>
      </c>
      <c r="I160" s="59">
        <v>180.92093600000001</v>
      </c>
      <c r="J160" s="61">
        <f t="shared" si="5"/>
        <v>0.6862223915256116</v>
      </c>
      <c r="K160" s="1">
        <v>3</v>
      </c>
      <c r="L160" s="59">
        <v>0</v>
      </c>
    </row>
    <row r="161" spans="1:12">
      <c r="A161" s="58">
        <v>299</v>
      </c>
      <c r="B161" s="59">
        <v>47.635468000000003</v>
      </c>
      <c r="C161" s="60" t="s">
        <v>141</v>
      </c>
      <c r="D161" s="59">
        <v>0</v>
      </c>
      <c r="E161" s="59">
        <v>0</v>
      </c>
      <c r="F161" s="59">
        <v>39.954934999999999</v>
      </c>
      <c r="G161" s="59">
        <v>0</v>
      </c>
      <c r="H161" s="61">
        <f t="shared" si="4"/>
        <v>0</v>
      </c>
      <c r="I161" s="59">
        <v>14.886469999999999</v>
      </c>
      <c r="J161" s="61">
        <f t="shared" si="5"/>
        <v>0.31250810845397797</v>
      </c>
      <c r="K161" s="1">
        <v>3</v>
      </c>
      <c r="L161" s="59">
        <v>0</v>
      </c>
    </row>
    <row r="162" spans="1:12">
      <c r="A162" s="58">
        <v>300</v>
      </c>
      <c r="B162" s="59">
        <v>524.64447800000005</v>
      </c>
      <c r="C162" s="60" t="s">
        <v>142</v>
      </c>
      <c r="D162" s="59">
        <v>243.462503</v>
      </c>
      <c r="E162" s="59">
        <v>2.802181</v>
      </c>
      <c r="F162" s="59">
        <v>415.54427500000003</v>
      </c>
      <c r="G162" s="59">
        <v>524.64447900000005</v>
      </c>
      <c r="H162" s="61">
        <f t="shared" si="4"/>
        <v>1.0000000019060526</v>
      </c>
      <c r="I162" s="59">
        <v>282.07568099999997</v>
      </c>
      <c r="J162" s="61">
        <f t="shared" si="5"/>
        <v>0.53765110056109267</v>
      </c>
      <c r="K162" s="1">
        <v>3</v>
      </c>
      <c r="L162" s="59">
        <v>0</v>
      </c>
    </row>
    <row r="163" spans="1:12">
      <c r="A163" s="58">
        <v>302</v>
      </c>
      <c r="B163" s="59">
        <v>1055.946406</v>
      </c>
      <c r="C163" s="60" t="s">
        <v>141</v>
      </c>
      <c r="D163" s="59">
        <v>2.0002870000000001</v>
      </c>
      <c r="E163" s="59">
        <v>0</v>
      </c>
      <c r="F163" s="59">
        <v>153.34170700000001</v>
      </c>
      <c r="G163" s="59">
        <v>0</v>
      </c>
      <c r="H163" s="61">
        <f t="shared" si="4"/>
        <v>0</v>
      </c>
      <c r="I163" s="59">
        <v>192.03442200000001</v>
      </c>
      <c r="J163" s="61">
        <f t="shared" si="5"/>
        <v>0.1818600081489363</v>
      </c>
      <c r="K163" s="1">
        <v>2</v>
      </c>
      <c r="L163" s="59">
        <v>488.22611499999999</v>
      </c>
    </row>
    <row r="164" spans="1:12">
      <c r="A164" s="58">
        <v>305</v>
      </c>
      <c r="B164" s="59">
        <v>131.88516000000001</v>
      </c>
      <c r="C164" s="60" t="s">
        <v>142</v>
      </c>
      <c r="D164" s="59">
        <v>10.480639</v>
      </c>
      <c r="E164" s="59">
        <v>33.686413000000002</v>
      </c>
      <c r="F164" s="59">
        <v>0</v>
      </c>
      <c r="G164" s="59">
        <v>115.17216500000001</v>
      </c>
      <c r="H164" s="61">
        <f t="shared" si="4"/>
        <v>0.87327615176718898</v>
      </c>
      <c r="I164" s="59">
        <v>55.566375000000001</v>
      </c>
      <c r="J164" s="61">
        <f t="shared" si="5"/>
        <v>0.42132393818986152</v>
      </c>
      <c r="K164" s="1">
        <v>1</v>
      </c>
      <c r="L164" s="59">
        <v>0</v>
      </c>
    </row>
    <row r="165" spans="1:12">
      <c r="A165" s="58">
        <v>306</v>
      </c>
      <c r="B165" s="59">
        <v>144.257777</v>
      </c>
      <c r="C165" s="60" t="s">
        <v>142</v>
      </c>
      <c r="D165" s="59">
        <v>0</v>
      </c>
      <c r="E165" s="59">
        <v>0</v>
      </c>
      <c r="F165" s="59">
        <v>25.251504000000001</v>
      </c>
      <c r="G165" s="59">
        <v>142.54117099999999</v>
      </c>
      <c r="H165" s="61">
        <f t="shared" si="4"/>
        <v>0.98810042664112308</v>
      </c>
      <c r="I165" s="59">
        <v>70.807838000000004</v>
      </c>
      <c r="J165" s="61">
        <f t="shared" si="5"/>
        <v>0.49084243132347727</v>
      </c>
      <c r="K165" s="1">
        <v>0</v>
      </c>
      <c r="L165" s="59">
        <v>144.257777</v>
      </c>
    </row>
    <row r="166" spans="1:12">
      <c r="A166" s="58">
        <v>308</v>
      </c>
      <c r="B166" s="59">
        <v>86.418605999999997</v>
      </c>
      <c r="C166" s="60" t="s">
        <v>142</v>
      </c>
      <c r="D166" s="59">
        <v>0</v>
      </c>
      <c r="E166" s="59">
        <v>0</v>
      </c>
      <c r="F166" s="59">
        <v>86.418605999999997</v>
      </c>
      <c r="G166" s="59">
        <v>12.855815</v>
      </c>
      <c r="H166" s="61">
        <f t="shared" si="4"/>
        <v>0.14876211958336844</v>
      </c>
      <c r="I166" s="59">
        <v>74.139223000000001</v>
      </c>
      <c r="J166" s="61">
        <f t="shared" si="5"/>
        <v>0.85790811066774209</v>
      </c>
      <c r="K166" s="1">
        <v>0</v>
      </c>
      <c r="L166" s="59">
        <v>86.418605999999997</v>
      </c>
    </row>
    <row r="167" spans="1:12">
      <c r="A167" s="58">
        <v>311</v>
      </c>
      <c r="B167" s="59">
        <v>129.31724199999999</v>
      </c>
      <c r="C167" s="60" t="s">
        <v>141</v>
      </c>
      <c r="D167" s="59">
        <v>0</v>
      </c>
      <c r="E167" s="59">
        <v>0</v>
      </c>
      <c r="F167" s="59">
        <v>90.007007999999999</v>
      </c>
      <c r="G167" s="59">
        <v>122.93328</v>
      </c>
      <c r="H167" s="61">
        <f t="shared" si="4"/>
        <v>0.95063332699285374</v>
      </c>
      <c r="I167" s="59">
        <v>50.175500999999997</v>
      </c>
      <c r="J167" s="61">
        <f t="shared" si="5"/>
        <v>0.38800317903470288</v>
      </c>
      <c r="K167" s="1">
        <v>15</v>
      </c>
      <c r="L167" s="59">
        <v>0</v>
      </c>
    </row>
    <row r="168" spans="1:12">
      <c r="A168" s="58">
        <v>312</v>
      </c>
      <c r="B168" s="59">
        <v>743.37357399999996</v>
      </c>
      <c r="C168" s="60" t="s">
        <v>142</v>
      </c>
      <c r="D168" s="59">
        <v>0</v>
      </c>
      <c r="E168" s="59">
        <v>9.0000000000000002E-6</v>
      </c>
      <c r="F168" s="59">
        <v>1.6572E-2</v>
      </c>
      <c r="G168" s="59">
        <v>0</v>
      </c>
      <c r="H168" s="61">
        <f t="shared" si="4"/>
        <v>0</v>
      </c>
      <c r="I168" s="59">
        <v>155.76230799999999</v>
      </c>
      <c r="J168" s="61">
        <f t="shared" si="5"/>
        <v>0.20953436259761368</v>
      </c>
      <c r="K168" s="1">
        <v>6</v>
      </c>
      <c r="L168" s="59">
        <v>435.33460700000001</v>
      </c>
    </row>
    <row r="169" spans="1:12">
      <c r="A169" s="58">
        <v>313</v>
      </c>
      <c r="B169" s="59">
        <v>460.23969199999999</v>
      </c>
      <c r="C169" s="60" t="s">
        <v>142</v>
      </c>
      <c r="D169" s="59">
        <v>56.380108999999997</v>
      </c>
      <c r="E169" s="59">
        <v>13.225526</v>
      </c>
      <c r="F169" s="59">
        <v>336.06645900000001</v>
      </c>
      <c r="G169" s="59">
        <v>460.23710899999998</v>
      </c>
      <c r="H169" s="61">
        <f t="shared" si="4"/>
        <v>0.99999438770700377</v>
      </c>
      <c r="I169" s="59">
        <v>353.397155</v>
      </c>
      <c r="J169" s="61">
        <f t="shared" si="5"/>
        <v>0.76785457913091082</v>
      </c>
      <c r="K169" s="1">
        <v>4</v>
      </c>
      <c r="L169" s="59">
        <v>0</v>
      </c>
    </row>
    <row r="170" spans="1:12">
      <c r="A170" s="58">
        <v>315</v>
      </c>
      <c r="B170" s="59">
        <v>741.63834099999997</v>
      </c>
      <c r="C170" s="60" t="s">
        <v>142</v>
      </c>
      <c r="D170" s="59">
        <v>114.883945</v>
      </c>
      <c r="E170" s="59">
        <v>47.246805999999999</v>
      </c>
      <c r="F170" s="59">
        <v>536.03332899999998</v>
      </c>
      <c r="G170" s="59">
        <v>741.63834099999997</v>
      </c>
      <c r="H170" s="61">
        <f t="shared" si="4"/>
        <v>1</v>
      </c>
      <c r="I170" s="59">
        <v>619.03529500000002</v>
      </c>
      <c r="J170" s="61">
        <f t="shared" si="5"/>
        <v>0.83468620859772946</v>
      </c>
      <c r="K170" s="1">
        <v>18</v>
      </c>
      <c r="L170" s="59">
        <v>0</v>
      </c>
    </row>
    <row r="171" spans="1:12">
      <c r="A171" s="58">
        <v>316</v>
      </c>
      <c r="B171" s="59">
        <v>143.328363</v>
      </c>
      <c r="C171" s="60" t="s">
        <v>141</v>
      </c>
      <c r="D171" s="59">
        <v>0</v>
      </c>
      <c r="E171" s="59">
        <v>0</v>
      </c>
      <c r="F171" s="59">
        <v>84.475043999999997</v>
      </c>
      <c r="G171" s="59">
        <v>0</v>
      </c>
      <c r="H171" s="61">
        <f t="shared" si="4"/>
        <v>0</v>
      </c>
      <c r="I171" s="59">
        <v>37.652292000000003</v>
      </c>
      <c r="J171" s="61">
        <f t="shared" si="5"/>
        <v>0.26269951886633913</v>
      </c>
      <c r="K171" s="1">
        <v>6</v>
      </c>
      <c r="L171" s="59">
        <v>0</v>
      </c>
    </row>
    <row r="172" spans="1:12">
      <c r="A172" s="58">
        <v>317</v>
      </c>
      <c r="B172" s="59">
        <v>1003.546107</v>
      </c>
      <c r="C172" s="60" t="s">
        <v>142</v>
      </c>
      <c r="D172" s="59">
        <v>85.427826999999994</v>
      </c>
      <c r="E172" s="59">
        <v>44.218518000000003</v>
      </c>
      <c r="F172" s="59">
        <v>558.72122100000001</v>
      </c>
      <c r="G172" s="59">
        <v>1003.5460849999999</v>
      </c>
      <c r="H172" s="61">
        <f t="shared" si="4"/>
        <v>0.99999997807773866</v>
      </c>
      <c r="I172" s="59">
        <v>551.45719699999995</v>
      </c>
      <c r="J172" s="61">
        <f t="shared" si="5"/>
        <v>0.54950858077515308</v>
      </c>
      <c r="K172" s="1">
        <v>5</v>
      </c>
      <c r="L172" s="59">
        <v>0</v>
      </c>
    </row>
    <row r="173" spans="1:12">
      <c r="A173" s="58">
        <v>320</v>
      </c>
      <c r="B173" s="59">
        <v>594.660709</v>
      </c>
      <c r="C173" s="60" t="s">
        <v>142</v>
      </c>
      <c r="D173" s="59">
        <v>0</v>
      </c>
      <c r="E173" s="59">
        <v>0</v>
      </c>
      <c r="F173" s="59">
        <v>418.57542899999999</v>
      </c>
      <c r="G173" s="59">
        <v>578.02388199999996</v>
      </c>
      <c r="H173" s="61">
        <f t="shared" si="4"/>
        <v>0.97202299269447778</v>
      </c>
      <c r="I173" s="59">
        <v>540.94151799999997</v>
      </c>
      <c r="J173" s="61">
        <f t="shared" si="5"/>
        <v>0.90966413252636802</v>
      </c>
      <c r="K173" s="1">
        <v>21</v>
      </c>
      <c r="L173" s="59">
        <v>254.43289300000001</v>
      </c>
    </row>
    <row r="174" spans="1:12">
      <c r="A174" s="58">
        <v>321</v>
      </c>
      <c r="B174" s="59">
        <v>122.343575</v>
      </c>
      <c r="C174" s="60" t="s">
        <v>142</v>
      </c>
      <c r="D174" s="59">
        <v>5.4726369999999998</v>
      </c>
      <c r="E174" s="59">
        <v>36.801884999999999</v>
      </c>
      <c r="F174" s="59">
        <v>95.281345999999999</v>
      </c>
      <c r="G174" s="59">
        <v>122.327614</v>
      </c>
      <c r="H174" s="61">
        <f t="shared" si="4"/>
        <v>0.99986953953241919</v>
      </c>
      <c r="I174" s="59">
        <v>37.306834000000002</v>
      </c>
      <c r="J174" s="61">
        <f t="shared" si="5"/>
        <v>0.30493496695678546</v>
      </c>
      <c r="K174" s="1">
        <v>8</v>
      </c>
      <c r="L174" s="59">
        <v>122.343575</v>
      </c>
    </row>
    <row r="175" spans="1:12">
      <c r="A175" s="58">
        <v>322</v>
      </c>
      <c r="B175" s="59">
        <v>1256.3582329999999</v>
      </c>
      <c r="C175" s="60" t="s">
        <v>141</v>
      </c>
      <c r="D175" s="59">
        <v>0</v>
      </c>
      <c r="E175" s="59">
        <v>0</v>
      </c>
      <c r="F175" s="59">
        <v>207.541686</v>
      </c>
      <c r="G175" s="59">
        <v>9.8326019999999996</v>
      </c>
      <c r="H175" s="61">
        <f t="shared" si="4"/>
        <v>7.8262725882897125E-3</v>
      </c>
      <c r="I175" s="59">
        <v>171.89607899999999</v>
      </c>
      <c r="J175" s="61">
        <f t="shared" si="5"/>
        <v>0.13682091181074785</v>
      </c>
      <c r="K175" s="1">
        <v>83</v>
      </c>
      <c r="L175" s="59">
        <v>0</v>
      </c>
    </row>
    <row r="176" spans="1:12">
      <c r="A176" s="58">
        <v>323</v>
      </c>
      <c r="B176" s="59">
        <v>140.49184600000001</v>
      </c>
      <c r="C176" s="60" t="s">
        <v>142</v>
      </c>
      <c r="D176" s="59">
        <v>0</v>
      </c>
      <c r="E176" s="59">
        <v>0</v>
      </c>
      <c r="F176" s="59">
        <v>107.059196</v>
      </c>
      <c r="G176" s="59">
        <v>136.83097599999999</v>
      </c>
      <c r="H176" s="61">
        <f t="shared" si="4"/>
        <v>0.97394247350127339</v>
      </c>
      <c r="I176" s="59">
        <v>56.406945</v>
      </c>
      <c r="J176" s="61">
        <f t="shared" si="5"/>
        <v>0.40149621921830253</v>
      </c>
      <c r="K176" s="1">
        <v>0</v>
      </c>
      <c r="L176" s="59">
        <v>140.49184600000001</v>
      </c>
    </row>
    <row r="177" spans="1:12">
      <c r="A177" s="58">
        <v>324</v>
      </c>
      <c r="B177" s="59">
        <v>495.28052600000001</v>
      </c>
      <c r="C177" s="60" t="s">
        <v>142</v>
      </c>
      <c r="D177" s="59">
        <v>88.437189000000004</v>
      </c>
      <c r="E177" s="59">
        <v>57.053037000000003</v>
      </c>
      <c r="F177" s="59">
        <v>180.550432</v>
      </c>
      <c r="G177" s="59">
        <v>495.27606400000002</v>
      </c>
      <c r="H177" s="61">
        <f t="shared" si="4"/>
        <v>0.99999099096417943</v>
      </c>
      <c r="I177" s="59">
        <v>241.035594</v>
      </c>
      <c r="J177" s="61">
        <f t="shared" si="5"/>
        <v>0.48666479166192778</v>
      </c>
      <c r="K177" s="1">
        <v>2</v>
      </c>
      <c r="L177" s="59">
        <v>0</v>
      </c>
    </row>
    <row r="178" spans="1:12">
      <c r="A178" s="58">
        <v>325</v>
      </c>
      <c r="B178" s="59">
        <v>37.883029000000001</v>
      </c>
      <c r="C178" s="60" t="s">
        <v>142</v>
      </c>
      <c r="D178" s="59">
        <v>0</v>
      </c>
      <c r="E178" s="59">
        <v>0</v>
      </c>
      <c r="F178" s="59">
        <v>18.021459</v>
      </c>
      <c r="G178" s="59">
        <v>37.883029000000001</v>
      </c>
      <c r="H178" s="61">
        <f t="shared" si="4"/>
        <v>1</v>
      </c>
      <c r="I178" s="59">
        <v>26.143374999999999</v>
      </c>
      <c r="J178" s="61">
        <f t="shared" si="5"/>
        <v>0.69010783166256318</v>
      </c>
      <c r="K178" s="1">
        <v>1</v>
      </c>
      <c r="L178" s="59">
        <v>0</v>
      </c>
    </row>
    <row r="179" spans="1:12">
      <c r="A179" s="58">
        <v>326</v>
      </c>
      <c r="B179" s="59">
        <v>448.31090699999999</v>
      </c>
      <c r="C179" s="60" t="s">
        <v>142</v>
      </c>
      <c r="D179" s="59">
        <v>0</v>
      </c>
      <c r="E179" s="59">
        <v>0</v>
      </c>
      <c r="F179" s="59">
        <v>215.60877199999999</v>
      </c>
      <c r="G179" s="59">
        <v>448.17263500000001</v>
      </c>
      <c r="H179" s="61">
        <f t="shared" si="4"/>
        <v>0.99969157118900975</v>
      </c>
      <c r="I179" s="59">
        <v>169.40772999999999</v>
      </c>
      <c r="J179" s="61">
        <f t="shared" si="5"/>
        <v>0.37788000995478788</v>
      </c>
      <c r="K179" s="1">
        <v>6</v>
      </c>
      <c r="L179" s="59">
        <v>160.837906</v>
      </c>
    </row>
    <row r="180" spans="1:12">
      <c r="A180" s="58">
        <v>328</v>
      </c>
      <c r="B180" s="59">
        <v>370.055115</v>
      </c>
      <c r="C180" s="60" t="s">
        <v>141</v>
      </c>
      <c r="D180" s="59">
        <v>76.564409999999995</v>
      </c>
      <c r="E180" s="59">
        <v>11.759385</v>
      </c>
      <c r="F180" s="59">
        <v>278.57861000000003</v>
      </c>
      <c r="G180" s="59">
        <v>370.05496799999997</v>
      </c>
      <c r="H180" s="61">
        <f t="shared" si="4"/>
        <v>0.99999960276187505</v>
      </c>
      <c r="I180" s="59">
        <v>258.57353499999999</v>
      </c>
      <c r="J180" s="61">
        <f t="shared" si="5"/>
        <v>0.6987433074665107</v>
      </c>
      <c r="K180" s="1">
        <v>4</v>
      </c>
      <c r="L180" s="59">
        <v>0</v>
      </c>
    </row>
    <row r="181" spans="1:12">
      <c r="A181" s="58">
        <v>330</v>
      </c>
      <c r="B181" s="59">
        <v>105.33556299999999</v>
      </c>
      <c r="C181" s="60" t="s">
        <v>142</v>
      </c>
      <c r="D181" s="59">
        <v>0</v>
      </c>
      <c r="E181" s="59">
        <v>0</v>
      </c>
      <c r="F181" s="59">
        <v>102.158117</v>
      </c>
      <c r="G181" s="59">
        <v>105.334352</v>
      </c>
      <c r="H181" s="61">
        <f t="shared" si="4"/>
        <v>0.99998850340791368</v>
      </c>
      <c r="I181" s="59">
        <v>58.467064000000001</v>
      </c>
      <c r="J181" s="61">
        <f t="shared" si="5"/>
        <v>0.55505531403482411</v>
      </c>
      <c r="K181" s="1">
        <v>4</v>
      </c>
      <c r="L181" s="59">
        <v>0</v>
      </c>
    </row>
    <row r="182" spans="1:12">
      <c r="A182" s="58">
        <v>331</v>
      </c>
      <c r="B182" s="59">
        <v>19.787345999999999</v>
      </c>
      <c r="C182" s="60" t="s">
        <v>142</v>
      </c>
      <c r="D182" s="59">
        <v>0</v>
      </c>
      <c r="E182" s="59">
        <v>0</v>
      </c>
      <c r="F182" s="59">
        <v>19.787345999999999</v>
      </c>
      <c r="G182" s="59">
        <v>19.787345999999999</v>
      </c>
      <c r="H182" s="61">
        <f t="shared" si="4"/>
        <v>1</v>
      </c>
      <c r="I182" s="59">
        <v>4.2355590000000003</v>
      </c>
      <c r="J182" s="61">
        <f t="shared" si="5"/>
        <v>0.21405392112716887</v>
      </c>
      <c r="K182" s="1">
        <v>0</v>
      </c>
      <c r="L182" s="59">
        <v>0</v>
      </c>
    </row>
    <row r="183" spans="1:12">
      <c r="A183" s="58">
        <v>333</v>
      </c>
      <c r="B183" s="59">
        <v>108.03449999999999</v>
      </c>
      <c r="C183" s="60" t="s">
        <v>141</v>
      </c>
      <c r="D183" s="59">
        <v>0</v>
      </c>
      <c r="E183" s="59">
        <v>0</v>
      </c>
      <c r="F183" s="59">
        <v>20.043215</v>
      </c>
      <c r="G183" s="59">
        <v>0</v>
      </c>
      <c r="H183" s="61">
        <f t="shared" si="4"/>
        <v>0</v>
      </c>
      <c r="I183" s="59">
        <v>52.220315999999997</v>
      </c>
      <c r="J183" s="61">
        <f t="shared" si="5"/>
        <v>0.48336703553031668</v>
      </c>
      <c r="K183" s="1">
        <v>1</v>
      </c>
      <c r="L183" s="59">
        <v>108.03449999999999</v>
      </c>
    </row>
    <row r="184" spans="1:12">
      <c r="A184" s="58">
        <v>334</v>
      </c>
      <c r="B184" s="59">
        <v>202.98597699999999</v>
      </c>
      <c r="C184" s="60" t="s">
        <v>142</v>
      </c>
      <c r="D184" s="59">
        <v>0</v>
      </c>
      <c r="E184" s="59">
        <v>0</v>
      </c>
      <c r="F184" s="59">
        <v>80.922157999999996</v>
      </c>
      <c r="G184" s="59">
        <v>0</v>
      </c>
      <c r="H184" s="61">
        <f t="shared" si="4"/>
        <v>0</v>
      </c>
      <c r="I184" s="59">
        <v>124.71900599999999</v>
      </c>
      <c r="J184" s="61">
        <f t="shared" si="5"/>
        <v>0.61442178343186726</v>
      </c>
      <c r="K184" s="1">
        <v>7</v>
      </c>
      <c r="L184" s="59">
        <v>0</v>
      </c>
    </row>
    <row r="185" spans="1:12">
      <c r="A185" s="58">
        <v>335</v>
      </c>
      <c r="B185" s="59">
        <v>13.240201000000001</v>
      </c>
      <c r="C185" s="60" t="s">
        <v>142</v>
      </c>
      <c r="D185" s="59">
        <v>0</v>
      </c>
      <c r="E185" s="59">
        <v>0</v>
      </c>
      <c r="F185" s="59">
        <v>11.094728999999999</v>
      </c>
      <c r="G185" s="59">
        <v>13.240201000000001</v>
      </c>
      <c r="H185" s="61">
        <f t="shared" si="4"/>
        <v>1</v>
      </c>
      <c r="I185" s="59">
        <v>6.4790109999999999</v>
      </c>
      <c r="J185" s="61">
        <f t="shared" si="5"/>
        <v>0.48934385512727485</v>
      </c>
      <c r="K185" s="1">
        <v>0</v>
      </c>
      <c r="L185" s="59">
        <v>0</v>
      </c>
    </row>
    <row r="186" spans="1:12">
      <c r="A186" s="58">
        <v>336</v>
      </c>
      <c r="B186" s="59">
        <v>2000.364718</v>
      </c>
      <c r="C186" s="60" t="s">
        <v>141</v>
      </c>
      <c r="D186" s="59">
        <v>0</v>
      </c>
      <c r="E186" s="59">
        <v>4.1039789999999998</v>
      </c>
      <c r="F186" s="59">
        <v>259.41246699999999</v>
      </c>
      <c r="G186" s="59">
        <v>0</v>
      </c>
      <c r="H186" s="61">
        <f t="shared" si="4"/>
        <v>0</v>
      </c>
      <c r="I186" s="59">
        <v>125.724538</v>
      </c>
      <c r="J186" s="61">
        <f t="shared" si="5"/>
        <v>6.2850807589578769E-2</v>
      </c>
      <c r="K186" s="1">
        <v>41</v>
      </c>
      <c r="L186" s="59">
        <v>0</v>
      </c>
    </row>
    <row r="187" spans="1:12">
      <c r="A187" s="58">
        <v>337</v>
      </c>
      <c r="B187" s="59">
        <v>48.275675999999997</v>
      </c>
      <c r="C187" s="60" t="s">
        <v>142</v>
      </c>
      <c r="D187" s="59">
        <v>0</v>
      </c>
      <c r="E187" s="59">
        <v>0</v>
      </c>
      <c r="F187" s="59">
        <v>38.197163000000003</v>
      </c>
      <c r="G187" s="59">
        <v>48.275675999999997</v>
      </c>
      <c r="H187" s="61">
        <f t="shared" si="4"/>
        <v>1</v>
      </c>
      <c r="I187" s="59">
        <v>27.242280000000001</v>
      </c>
      <c r="J187" s="61">
        <f t="shared" si="5"/>
        <v>0.56430654642723188</v>
      </c>
      <c r="K187" s="1">
        <v>2</v>
      </c>
      <c r="L187" s="59">
        <v>5.5646750000000003</v>
      </c>
    </row>
    <row r="188" spans="1:12">
      <c r="A188" s="58">
        <v>338</v>
      </c>
      <c r="B188" s="59">
        <v>5.2403959999999996</v>
      </c>
      <c r="C188" s="60" t="s">
        <v>141</v>
      </c>
      <c r="D188" s="59">
        <v>0</v>
      </c>
      <c r="E188" s="59">
        <v>0</v>
      </c>
      <c r="F188" s="59">
        <v>4.7951230000000002</v>
      </c>
      <c r="G188" s="59">
        <v>5.2403959999999996</v>
      </c>
      <c r="H188" s="61">
        <f t="shared" si="4"/>
        <v>1</v>
      </c>
      <c r="I188" s="59">
        <v>5.2075639999999996</v>
      </c>
      <c r="J188" s="61">
        <f t="shared" si="5"/>
        <v>0.99373482462012408</v>
      </c>
      <c r="K188" s="1">
        <v>2</v>
      </c>
      <c r="L188" s="59">
        <v>0</v>
      </c>
    </row>
    <row r="189" spans="1:12">
      <c r="A189" s="58">
        <v>339</v>
      </c>
      <c r="B189" s="59">
        <v>671.97714299999996</v>
      </c>
      <c r="C189" s="60" t="s">
        <v>142</v>
      </c>
      <c r="D189" s="59">
        <v>0</v>
      </c>
      <c r="E189" s="59">
        <v>1.55E-4</v>
      </c>
      <c r="F189" s="59">
        <v>96.406593000000001</v>
      </c>
      <c r="G189" s="59">
        <v>8.6392050000000005</v>
      </c>
      <c r="H189" s="61">
        <f t="shared" si="4"/>
        <v>1.2856397111114241E-2</v>
      </c>
      <c r="I189" s="59">
        <v>210.95717999999999</v>
      </c>
      <c r="J189" s="61">
        <f t="shared" si="5"/>
        <v>0.31393505299628921</v>
      </c>
      <c r="K189" s="1">
        <v>22</v>
      </c>
      <c r="L189" s="59">
        <v>0</v>
      </c>
    </row>
    <row r="190" spans="1:12">
      <c r="A190" s="58">
        <v>340</v>
      </c>
      <c r="B190" s="59">
        <v>177.40325000000001</v>
      </c>
      <c r="C190" s="60" t="s">
        <v>141</v>
      </c>
      <c r="D190" s="59">
        <v>11.974254</v>
      </c>
      <c r="E190" s="59">
        <v>4.4509460000000001</v>
      </c>
      <c r="F190" s="59">
        <v>89.172252</v>
      </c>
      <c r="G190" s="59">
        <v>74.983889000000005</v>
      </c>
      <c r="H190" s="61">
        <f t="shared" si="4"/>
        <v>0.42267483262003375</v>
      </c>
      <c r="I190" s="59">
        <v>48.822937000000003</v>
      </c>
      <c r="J190" s="61">
        <f t="shared" si="5"/>
        <v>0.27520880818136084</v>
      </c>
      <c r="K190" s="1">
        <v>3</v>
      </c>
      <c r="L190" s="59">
        <v>147.25547700000001</v>
      </c>
    </row>
    <row r="191" spans="1:12">
      <c r="A191" s="58">
        <v>341</v>
      </c>
      <c r="B191" s="59">
        <v>573.12119099999995</v>
      </c>
      <c r="C191" s="60" t="s">
        <v>142</v>
      </c>
      <c r="D191" s="59">
        <v>0</v>
      </c>
      <c r="E191" s="59">
        <v>0</v>
      </c>
      <c r="F191" s="59">
        <v>226.585668</v>
      </c>
      <c r="G191" s="59">
        <v>0</v>
      </c>
      <c r="H191" s="61">
        <f t="shared" si="4"/>
        <v>0</v>
      </c>
      <c r="I191" s="59">
        <v>115.420945</v>
      </c>
      <c r="J191" s="61">
        <f t="shared" si="5"/>
        <v>0.20139011924966496</v>
      </c>
      <c r="K191" s="1">
        <v>25</v>
      </c>
      <c r="L191" s="59">
        <v>0</v>
      </c>
    </row>
    <row r="192" spans="1:12">
      <c r="A192" s="58">
        <v>342</v>
      </c>
      <c r="B192" s="59">
        <v>218.32662500000001</v>
      </c>
      <c r="C192" s="60" t="s">
        <v>142</v>
      </c>
      <c r="D192" s="59">
        <v>49.867927999999999</v>
      </c>
      <c r="E192" s="59">
        <v>6.9496950000000002</v>
      </c>
      <c r="F192" s="59">
        <v>215.43060700000001</v>
      </c>
      <c r="G192" s="59">
        <v>212.84820500000001</v>
      </c>
      <c r="H192" s="61">
        <f t="shared" si="4"/>
        <v>0.97490722901982296</v>
      </c>
      <c r="I192" s="59">
        <v>110.646365</v>
      </c>
      <c r="J192" s="61">
        <f t="shared" si="5"/>
        <v>0.50679281558078404</v>
      </c>
      <c r="K192" s="1">
        <v>2</v>
      </c>
      <c r="L192" s="59">
        <v>0</v>
      </c>
    </row>
    <row r="193" spans="1:12">
      <c r="A193" s="58">
        <v>343</v>
      </c>
      <c r="B193" s="59">
        <v>18.801644</v>
      </c>
      <c r="C193" s="60" t="s">
        <v>142</v>
      </c>
      <c r="D193" s="59">
        <v>0</v>
      </c>
      <c r="E193" s="59">
        <v>0</v>
      </c>
      <c r="F193" s="59">
        <v>17.634848000000002</v>
      </c>
      <c r="G193" s="59">
        <v>0</v>
      </c>
      <c r="H193" s="61">
        <f t="shared" si="4"/>
        <v>0</v>
      </c>
      <c r="I193" s="59">
        <v>0</v>
      </c>
      <c r="J193" s="61">
        <f t="shared" si="5"/>
        <v>0</v>
      </c>
      <c r="K193" s="1">
        <v>44</v>
      </c>
      <c r="L193" s="59">
        <v>18.801644</v>
      </c>
    </row>
    <row r="194" spans="1:12">
      <c r="A194" s="58">
        <v>344</v>
      </c>
      <c r="B194" s="59">
        <v>647.37902199999996</v>
      </c>
      <c r="C194" s="60" t="s">
        <v>142</v>
      </c>
      <c r="D194" s="59">
        <v>8.3622130000000006</v>
      </c>
      <c r="E194" s="59">
        <v>4.1152939999999996</v>
      </c>
      <c r="F194" s="59">
        <v>50.234672000000003</v>
      </c>
      <c r="G194" s="59">
        <v>20.591878999999999</v>
      </c>
      <c r="H194" s="61">
        <f t="shared" si="4"/>
        <v>3.1808072705822095E-2</v>
      </c>
      <c r="I194" s="59">
        <v>261.53445900000003</v>
      </c>
      <c r="J194" s="61">
        <f t="shared" si="5"/>
        <v>0.40398970326845107</v>
      </c>
      <c r="K194" s="1">
        <v>8</v>
      </c>
      <c r="L194" s="59">
        <v>234.36213799999999</v>
      </c>
    </row>
    <row r="195" spans="1:12">
      <c r="A195" s="58">
        <v>345</v>
      </c>
      <c r="B195" s="59">
        <v>77.710442</v>
      </c>
      <c r="C195" s="60" t="s">
        <v>142</v>
      </c>
      <c r="D195" s="59">
        <v>0</v>
      </c>
      <c r="E195" s="59">
        <v>0</v>
      </c>
      <c r="F195" s="59">
        <v>68.394668999999993</v>
      </c>
      <c r="G195" s="59">
        <v>46.795983999999997</v>
      </c>
      <c r="H195" s="61">
        <f t="shared" ref="H195:H258" si="6">G195/B195</f>
        <v>0.60218398963681097</v>
      </c>
      <c r="I195" s="59">
        <v>19.307086999999999</v>
      </c>
      <c r="J195" s="61">
        <f t="shared" ref="J195:J258" si="7">I195/B195</f>
        <v>0.24844906943136419</v>
      </c>
      <c r="K195" s="1">
        <v>11</v>
      </c>
      <c r="L195" s="59">
        <v>77.710442</v>
      </c>
    </row>
    <row r="196" spans="1:12">
      <c r="A196" s="58">
        <v>346</v>
      </c>
      <c r="B196" s="59">
        <v>246.19087400000001</v>
      </c>
      <c r="C196" s="60" t="s">
        <v>141</v>
      </c>
      <c r="D196" s="59">
        <v>0</v>
      </c>
      <c r="E196" s="59">
        <v>0</v>
      </c>
      <c r="F196" s="59">
        <v>245.664311</v>
      </c>
      <c r="G196" s="59">
        <v>246.18599</v>
      </c>
      <c r="H196" s="61">
        <f t="shared" si="6"/>
        <v>0.99998016173418347</v>
      </c>
      <c r="I196" s="59">
        <v>75.985439999999997</v>
      </c>
      <c r="J196" s="61">
        <f t="shared" si="7"/>
        <v>0.30864442196992237</v>
      </c>
      <c r="K196" s="1">
        <v>2</v>
      </c>
      <c r="L196" s="59">
        <v>246.19087400000001</v>
      </c>
    </row>
    <row r="197" spans="1:12">
      <c r="A197" s="58">
        <v>347</v>
      </c>
      <c r="B197" s="59">
        <v>679.25515199999995</v>
      </c>
      <c r="C197" s="60" t="s">
        <v>142</v>
      </c>
      <c r="D197" s="59">
        <v>0</v>
      </c>
      <c r="E197" s="59">
        <v>0</v>
      </c>
      <c r="F197" s="59">
        <v>650.90978500000006</v>
      </c>
      <c r="G197" s="59">
        <v>0</v>
      </c>
      <c r="H197" s="61">
        <f t="shared" si="6"/>
        <v>0</v>
      </c>
      <c r="I197" s="59">
        <v>581.10566500000004</v>
      </c>
      <c r="J197" s="61">
        <f t="shared" si="7"/>
        <v>0.85550424356589949</v>
      </c>
      <c r="K197" s="1">
        <v>8</v>
      </c>
      <c r="L197" s="59">
        <v>0</v>
      </c>
    </row>
    <row r="198" spans="1:12">
      <c r="A198" s="58">
        <v>349</v>
      </c>
      <c r="B198" s="59">
        <v>240.28805600000001</v>
      </c>
      <c r="C198" s="60" t="s">
        <v>142</v>
      </c>
      <c r="D198" s="59">
        <v>0</v>
      </c>
      <c r="E198" s="59">
        <v>0</v>
      </c>
      <c r="F198" s="59">
        <v>52.215077999999998</v>
      </c>
      <c r="G198" s="59">
        <v>240.28805600000001</v>
      </c>
      <c r="H198" s="61">
        <f t="shared" si="6"/>
        <v>1</v>
      </c>
      <c r="I198" s="59">
        <v>220.48874599999999</v>
      </c>
      <c r="J198" s="61">
        <f t="shared" si="7"/>
        <v>0.91760177209973337</v>
      </c>
      <c r="K198" s="1">
        <v>23</v>
      </c>
      <c r="L198" s="59">
        <v>0</v>
      </c>
    </row>
    <row r="199" spans="1:12">
      <c r="A199" s="58">
        <v>350</v>
      </c>
      <c r="B199" s="59">
        <v>4.1399699999999999</v>
      </c>
      <c r="C199" s="60" t="s">
        <v>142</v>
      </c>
      <c r="D199" s="59">
        <v>0</v>
      </c>
      <c r="E199" s="59">
        <v>0</v>
      </c>
      <c r="F199" s="59">
        <v>1.9948779999999999</v>
      </c>
      <c r="G199" s="59">
        <v>0</v>
      </c>
      <c r="H199" s="61">
        <f t="shared" si="6"/>
        <v>0</v>
      </c>
      <c r="I199" s="59">
        <v>4.1399699999999999</v>
      </c>
      <c r="J199" s="61">
        <f t="shared" si="7"/>
        <v>1</v>
      </c>
      <c r="K199" s="1">
        <v>0</v>
      </c>
      <c r="L199" s="59">
        <v>0</v>
      </c>
    </row>
    <row r="200" spans="1:12">
      <c r="A200" s="58">
        <v>351</v>
      </c>
      <c r="B200" s="59">
        <v>258.11569900000001</v>
      </c>
      <c r="C200" s="60" t="s">
        <v>141</v>
      </c>
      <c r="D200" s="59">
        <v>0</v>
      </c>
      <c r="E200" s="59">
        <v>0</v>
      </c>
      <c r="F200" s="59">
        <v>39.385958000000002</v>
      </c>
      <c r="G200" s="59">
        <v>0</v>
      </c>
      <c r="H200" s="61">
        <f t="shared" si="6"/>
        <v>0</v>
      </c>
      <c r="I200" s="59">
        <v>62.599511999999997</v>
      </c>
      <c r="J200" s="61">
        <f t="shared" si="7"/>
        <v>0.24252500813598321</v>
      </c>
      <c r="K200" s="1">
        <v>9</v>
      </c>
      <c r="L200" s="59">
        <v>0</v>
      </c>
    </row>
    <row r="201" spans="1:12">
      <c r="A201" s="58">
        <v>354</v>
      </c>
      <c r="B201" s="59">
        <v>358.06304399999999</v>
      </c>
      <c r="C201" s="60" t="s">
        <v>142</v>
      </c>
      <c r="D201" s="59">
        <v>56.773161999999999</v>
      </c>
      <c r="E201" s="59">
        <v>0</v>
      </c>
      <c r="F201" s="59">
        <v>348.521298</v>
      </c>
      <c r="G201" s="59">
        <v>358.03534400000001</v>
      </c>
      <c r="H201" s="61">
        <f t="shared" si="6"/>
        <v>0.99992263932158276</v>
      </c>
      <c r="I201" s="59">
        <v>231.63378399999999</v>
      </c>
      <c r="J201" s="61">
        <f t="shared" si="7"/>
        <v>0.64690782218787146</v>
      </c>
      <c r="K201" s="1">
        <v>4</v>
      </c>
      <c r="L201" s="59">
        <v>0</v>
      </c>
    </row>
    <row r="202" spans="1:12">
      <c r="A202" s="58">
        <v>355</v>
      </c>
      <c r="B202" s="59">
        <v>25.046105000000001</v>
      </c>
      <c r="C202" s="60" t="s">
        <v>142</v>
      </c>
      <c r="D202" s="59">
        <v>0</v>
      </c>
      <c r="E202" s="59">
        <v>0</v>
      </c>
      <c r="F202" s="59">
        <v>7.1559569999999999</v>
      </c>
      <c r="G202" s="59">
        <v>25.045209</v>
      </c>
      <c r="H202" s="61">
        <f t="shared" si="6"/>
        <v>0.99996422597445789</v>
      </c>
      <c r="I202" s="59">
        <v>13.857353</v>
      </c>
      <c r="J202" s="61">
        <f t="shared" si="7"/>
        <v>0.55327377250873933</v>
      </c>
      <c r="K202" s="1">
        <v>1</v>
      </c>
      <c r="L202" s="59">
        <v>25.046105000000001</v>
      </c>
    </row>
    <row r="203" spans="1:12">
      <c r="A203" s="58">
        <v>356</v>
      </c>
      <c r="B203" s="59">
        <v>67.022324999999995</v>
      </c>
      <c r="C203" s="60" t="s">
        <v>141</v>
      </c>
      <c r="D203" s="59">
        <v>0</v>
      </c>
      <c r="E203" s="59">
        <v>0</v>
      </c>
      <c r="F203" s="59">
        <v>65.641867000000005</v>
      </c>
      <c r="G203" s="59">
        <v>64.966656</v>
      </c>
      <c r="H203" s="61">
        <f t="shared" si="6"/>
        <v>0.96932859312176956</v>
      </c>
      <c r="I203" s="59">
        <v>48.496752000000001</v>
      </c>
      <c r="J203" s="61">
        <f t="shared" si="7"/>
        <v>0.72359101239773471</v>
      </c>
      <c r="K203" s="1">
        <v>6</v>
      </c>
      <c r="L203" s="59">
        <v>0</v>
      </c>
    </row>
    <row r="204" spans="1:12">
      <c r="A204" s="58">
        <v>357</v>
      </c>
      <c r="B204" s="59">
        <v>73.414619000000002</v>
      </c>
      <c r="C204" s="60" t="s">
        <v>141</v>
      </c>
      <c r="D204" s="59">
        <v>0</v>
      </c>
      <c r="E204" s="59">
        <v>0</v>
      </c>
      <c r="F204" s="59">
        <v>73.414619000000002</v>
      </c>
      <c r="G204" s="59">
        <v>53.462563000000003</v>
      </c>
      <c r="H204" s="61">
        <f t="shared" si="6"/>
        <v>0.72822775256791838</v>
      </c>
      <c r="I204" s="59">
        <v>72.734101999999993</v>
      </c>
      <c r="J204" s="61">
        <f t="shared" si="7"/>
        <v>0.99073049742313568</v>
      </c>
      <c r="K204" s="1">
        <v>42</v>
      </c>
      <c r="L204" s="59">
        <v>0</v>
      </c>
    </row>
    <row r="205" spans="1:12">
      <c r="A205" s="58">
        <v>358</v>
      </c>
      <c r="B205" s="59">
        <v>1336.846644</v>
      </c>
      <c r="C205" s="60" t="s">
        <v>142</v>
      </c>
      <c r="D205" s="59">
        <v>38.831871999999997</v>
      </c>
      <c r="E205" s="59">
        <v>0</v>
      </c>
      <c r="F205" s="59">
        <v>1040.937848</v>
      </c>
      <c r="G205" s="59">
        <v>0</v>
      </c>
      <c r="H205" s="61">
        <f t="shared" si="6"/>
        <v>0</v>
      </c>
      <c r="I205" s="59">
        <v>964.38201400000003</v>
      </c>
      <c r="J205" s="61">
        <f t="shared" si="7"/>
        <v>0.7213856715191036</v>
      </c>
      <c r="K205" s="1">
        <v>35</v>
      </c>
      <c r="L205" s="59">
        <v>0</v>
      </c>
    </row>
    <row r="206" spans="1:12">
      <c r="A206" s="58">
        <v>359</v>
      </c>
      <c r="B206" s="59">
        <v>129.39727600000001</v>
      </c>
      <c r="C206" s="60" t="s">
        <v>141</v>
      </c>
      <c r="D206" s="59">
        <v>4.8268649999999997</v>
      </c>
      <c r="E206" s="59">
        <v>12.074712</v>
      </c>
      <c r="F206" s="59">
        <v>60.647627</v>
      </c>
      <c r="G206" s="59">
        <v>129.39724100000001</v>
      </c>
      <c r="H206" s="61">
        <f t="shared" si="6"/>
        <v>0.99999972951517158</v>
      </c>
      <c r="I206" s="59">
        <v>45.233057000000002</v>
      </c>
      <c r="J206" s="61">
        <f t="shared" si="7"/>
        <v>0.3495673046471241</v>
      </c>
      <c r="K206" s="1">
        <v>0</v>
      </c>
      <c r="L206" s="59">
        <v>95.183593999999999</v>
      </c>
    </row>
    <row r="207" spans="1:12">
      <c r="A207" s="58">
        <v>360</v>
      </c>
      <c r="B207" s="59">
        <v>97.594408999999999</v>
      </c>
      <c r="C207" s="60" t="s">
        <v>141</v>
      </c>
      <c r="D207" s="59">
        <v>0</v>
      </c>
      <c r="E207" s="59">
        <v>0</v>
      </c>
      <c r="F207" s="59">
        <v>7.9266759999999996</v>
      </c>
      <c r="G207" s="59">
        <v>2.2856339999999999</v>
      </c>
      <c r="H207" s="61">
        <f t="shared" si="6"/>
        <v>2.3419722742518991E-2</v>
      </c>
      <c r="I207" s="59">
        <v>41.398439000000003</v>
      </c>
      <c r="J207" s="61">
        <f t="shared" si="7"/>
        <v>0.42418863359272974</v>
      </c>
      <c r="K207" s="1">
        <v>0</v>
      </c>
      <c r="L207" s="59">
        <v>0</v>
      </c>
    </row>
    <row r="208" spans="1:12">
      <c r="A208" s="58">
        <v>361</v>
      </c>
      <c r="B208" s="59">
        <v>117.84747</v>
      </c>
      <c r="C208" s="60" t="s">
        <v>141</v>
      </c>
      <c r="D208" s="59">
        <v>0</v>
      </c>
      <c r="E208" s="59">
        <v>3.4517449999999998</v>
      </c>
      <c r="F208" s="59">
        <v>114.35666000000001</v>
      </c>
      <c r="G208" s="59">
        <v>117.84747</v>
      </c>
      <c r="H208" s="61">
        <f t="shared" si="6"/>
        <v>1</v>
      </c>
      <c r="I208" s="59">
        <v>29.198920999999999</v>
      </c>
      <c r="J208" s="61">
        <f t="shared" si="7"/>
        <v>0.24776875566357087</v>
      </c>
      <c r="K208" s="1">
        <v>0</v>
      </c>
      <c r="L208" s="59">
        <v>0</v>
      </c>
    </row>
    <row r="209" spans="1:12">
      <c r="A209" s="58">
        <v>364</v>
      </c>
      <c r="B209" s="59">
        <v>11.823257999999999</v>
      </c>
      <c r="C209" s="60" t="s">
        <v>142</v>
      </c>
      <c r="D209" s="59">
        <v>0</v>
      </c>
      <c r="E209" s="59">
        <v>0</v>
      </c>
      <c r="F209" s="59">
        <v>11.823257999999999</v>
      </c>
      <c r="G209" s="59">
        <v>11.823257999999999</v>
      </c>
      <c r="H209" s="61">
        <f t="shared" si="6"/>
        <v>1</v>
      </c>
      <c r="I209" s="59">
        <v>11.817956000000001</v>
      </c>
      <c r="J209" s="61">
        <f t="shared" si="7"/>
        <v>0.99955156184530536</v>
      </c>
      <c r="K209" s="1">
        <v>3</v>
      </c>
      <c r="L209" s="59">
        <v>0</v>
      </c>
    </row>
    <row r="210" spans="1:12">
      <c r="A210" s="58">
        <v>365</v>
      </c>
      <c r="B210" s="59">
        <v>1243.3063870000001</v>
      </c>
      <c r="C210" s="60" t="s">
        <v>141</v>
      </c>
      <c r="D210" s="59">
        <v>4.9184380000000001</v>
      </c>
      <c r="E210" s="59">
        <v>3.3968050000000001</v>
      </c>
      <c r="F210" s="59">
        <v>153.39484300000001</v>
      </c>
      <c r="G210" s="59">
        <v>0</v>
      </c>
      <c r="H210" s="61">
        <f t="shared" si="6"/>
        <v>0</v>
      </c>
      <c r="I210" s="59">
        <v>353.63449200000002</v>
      </c>
      <c r="J210" s="61">
        <f t="shared" si="7"/>
        <v>0.28443068876473165</v>
      </c>
      <c r="K210" s="1">
        <v>29</v>
      </c>
      <c r="L210" s="59">
        <v>0</v>
      </c>
    </row>
    <row r="211" spans="1:12">
      <c r="A211" s="58">
        <v>366</v>
      </c>
      <c r="B211" s="59">
        <v>13.417154</v>
      </c>
      <c r="C211" s="60" t="s">
        <v>141</v>
      </c>
      <c r="D211" s="59">
        <v>10.406737</v>
      </c>
      <c r="E211" s="59">
        <v>0</v>
      </c>
      <c r="F211" s="59">
        <v>1.6839029999999999</v>
      </c>
      <c r="G211" s="59">
        <v>10.326238</v>
      </c>
      <c r="H211" s="61">
        <f t="shared" si="6"/>
        <v>0.76962953544395485</v>
      </c>
      <c r="I211" s="59">
        <v>7.9863470000000003</v>
      </c>
      <c r="J211" s="61">
        <f t="shared" si="7"/>
        <v>0.59523405634309634</v>
      </c>
      <c r="K211" s="1">
        <v>9</v>
      </c>
      <c r="L211" s="59">
        <v>0</v>
      </c>
    </row>
    <row r="212" spans="1:12">
      <c r="A212" s="58">
        <v>367</v>
      </c>
      <c r="B212" s="59">
        <v>271.83567299999999</v>
      </c>
      <c r="C212" s="60" t="s">
        <v>142</v>
      </c>
      <c r="D212" s="59">
        <v>106.378266</v>
      </c>
      <c r="E212" s="59">
        <v>36.472850999999999</v>
      </c>
      <c r="F212" s="59">
        <v>121.801761</v>
      </c>
      <c r="G212" s="59">
        <v>271.83523500000001</v>
      </c>
      <c r="H212" s="61">
        <f t="shared" si="6"/>
        <v>0.99999838873244584</v>
      </c>
      <c r="I212" s="59">
        <v>184.34424300000001</v>
      </c>
      <c r="J212" s="61">
        <f t="shared" si="7"/>
        <v>0.67814588484860117</v>
      </c>
      <c r="K212" s="1">
        <v>27</v>
      </c>
      <c r="L212" s="59">
        <v>267.42223100000001</v>
      </c>
    </row>
    <row r="213" spans="1:12">
      <c r="A213" s="58">
        <v>368</v>
      </c>
      <c r="B213" s="59">
        <v>7.3896899999999999</v>
      </c>
      <c r="C213" s="60" t="s">
        <v>141</v>
      </c>
      <c r="D213" s="59">
        <v>0</v>
      </c>
      <c r="E213" s="59">
        <v>0</v>
      </c>
      <c r="F213" s="59">
        <v>0</v>
      </c>
      <c r="G213" s="59">
        <v>7.4567999999999995E-2</v>
      </c>
      <c r="H213" s="61">
        <f t="shared" si="6"/>
        <v>1.009081571757408E-2</v>
      </c>
      <c r="I213" s="59">
        <v>2.9127559999999999</v>
      </c>
      <c r="J213" s="61">
        <f t="shared" si="7"/>
        <v>0.39416484318016048</v>
      </c>
      <c r="K213" s="1">
        <v>0</v>
      </c>
      <c r="L213" s="59">
        <v>0</v>
      </c>
    </row>
    <row r="214" spans="1:12">
      <c r="A214" s="58">
        <v>369</v>
      </c>
      <c r="B214" s="59">
        <v>696.714968</v>
      </c>
      <c r="C214" s="60" t="s">
        <v>142</v>
      </c>
      <c r="D214" s="59">
        <v>0</v>
      </c>
      <c r="E214" s="59">
        <v>0</v>
      </c>
      <c r="F214" s="59">
        <v>291.93834399999997</v>
      </c>
      <c r="G214" s="59">
        <v>64.511048000000002</v>
      </c>
      <c r="H214" s="61">
        <f t="shared" si="6"/>
        <v>9.2593170755590828E-2</v>
      </c>
      <c r="I214" s="59">
        <v>213.83122499999999</v>
      </c>
      <c r="J214" s="61">
        <f t="shared" si="7"/>
        <v>0.30691349378329991</v>
      </c>
      <c r="K214" s="1">
        <v>15</v>
      </c>
      <c r="L214" s="59">
        <v>0</v>
      </c>
    </row>
    <row r="215" spans="1:12">
      <c r="A215" s="58">
        <v>370</v>
      </c>
      <c r="B215" s="59">
        <v>290.01379600000001</v>
      </c>
      <c r="C215" s="60" t="s">
        <v>141</v>
      </c>
      <c r="D215" s="59">
        <v>0</v>
      </c>
      <c r="E215" s="59">
        <v>0</v>
      </c>
      <c r="F215" s="59">
        <v>208.10454899999999</v>
      </c>
      <c r="G215" s="59">
        <v>84.077691999999999</v>
      </c>
      <c r="H215" s="61">
        <f t="shared" si="6"/>
        <v>0.28990928417763961</v>
      </c>
      <c r="I215" s="59">
        <v>187.79227599999999</v>
      </c>
      <c r="J215" s="61">
        <f t="shared" si="7"/>
        <v>0.64752876790730318</v>
      </c>
      <c r="K215" s="1">
        <v>13</v>
      </c>
      <c r="L215" s="59">
        <v>37.665556000000002</v>
      </c>
    </row>
    <row r="216" spans="1:12">
      <c r="A216" s="58">
        <v>371</v>
      </c>
      <c r="B216" s="59">
        <v>119.564352</v>
      </c>
      <c r="C216" s="60" t="s">
        <v>142</v>
      </c>
      <c r="D216" s="59">
        <v>57.587724999999999</v>
      </c>
      <c r="E216" s="59">
        <v>43.471043000000002</v>
      </c>
      <c r="F216" s="59">
        <v>74.107842000000005</v>
      </c>
      <c r="G216" s="59">
        <v>119.564352</v>
      </c>
      <c r="H216" s="61">
        <f t="shared" si="6"/>
        <v>1</v>
      </c>
      <c r="I216" s="59">
        <v>77.925077000000002</v>
      </c>
      <c r="J216" s="61">
        <f t="shared" si="7"/>
        <v>0.65174172482446946</v>
      </c>
      <c r="K216" s="1">
        <v>0</v>
      </c>
      <c r="L216" s="59">
        <v>0</v>
      </c>
    </row>
    <row r="217" spans="1:12">
      <c r="A217" s="58">
        <v>372</v>
      </c>
      <c r="B217" s="59">
        <v>127.645737</v>
      </c>
      <c r="C217" s="60" t="s">
        <v>142</v>
      </c>
      <c r="D217" s="59">
        <v>0</v>
      </c>
      <c r="E217" s="59">
        <v>0</v>
      </c>
      <c r="F217" s="59">
        <v>113.28871599999999</v>
      </c>
      <c r="G217" s="59">
        <v>127.645736</v>
      </c>
      <c r="H217" s="61">
        <f t="shared" si="6"/>
        <v>0.99999999216581748</v>
      </c>
      <c r="I217" s="59">
        <v>58.618327000000001</v>
      </c>
      <c r="J217" s="61">
        <f t="shared" si="7"/>
        <v>0.45922667201960693</v>
      </c>
      <c r="K217" s="1">
        <v>0</v>
      </c>
      <c r="L217" s="59">
        <v>0</v>
      </c>
    </row>
    <row r="218" spans="1:12">
      <c r="A218" s="58">
        <v>373</v>
      </c>
      <c r="B218" s="59">
        <v>43.938392</v>
      </c>
      <c r="C218" s="60" t="s">
        <v>142</v>
      </c>
      <c r="D218" s="59">
        <v>0</v>
      </c>
      <c r="E218" s="59">
        <v>0</v>
      </c>
      <c r="F218" s="59">
        <v>2.4857290000000001</v>
      </c>
      <c r="G218" s="59">
        <v>43.938388000000003</v>
      </c>
      <c r="H218" s="61">
        <f t="shared" si="6"/>
        <v>0.99999990896344138</v>
      </c>
      <c r="I218" s="59">
        <v>14.022669</v>
      </c>
      <c r="J218" s="61">
        <f t="shared" si="7"/>
        <v>0.31914388218849704</v>
      </c>
      <c r="K218" s="1">
        <v>0</v>
      </c>
      <c r="L218" s="59">
        <v>0</v>
      </c>
    </row>
    <row r="219" spans="1:12">
      <c r="A219" s="58">
        <v>374</v>
      </c>
      <c r="B219" s="59">
        <v>57.415143</v>
      </c>
      <c r="C219" s="60" t="s">
        <v>141</v>
      </c>
      <c r="D219" s="59">
        <v>0</v>
      </c>
      <c r="E219" s="59">
        <v>9.1747870000000002</v>
      </c>
      <c r="F219" s="59">
        <v>57.415143</v>
      </c>
      <c r="G219" s="59">
        <v>57.415143999999998</v>
      </c>
      <c r="H219" s="61">
        <f t="shared" si="6"/>
        <v>1.0000000174170078</v>
      </c>
      <c r="I219" s="59">
        <v>26.458041999999999</v>
      </c>
      <c r="J219" s="61">
        <f t="shared" si="7"/>
        <v>0.46081992689628937</v>
      </c>
      <c r="K219" s="1">
        <v>0</v>
      </c>
      <c r="L219" s="59">
        <v>0</v>
      </c>
    </row>
    <row r="220" spans="1:12">
      <c r="A220" s="58">
        <v>375</v>
      </c>
      <c r="B220" s="59">
        <v>134.73774700000001</v>
      </c>
      <c r="C220" s="60" t="s">
        <v>141</v>
      </c>
      <c r="D220" s="59">
        <v>2.1524770000000002</v>
      </c>
      <c r="E220" s="59">
        <v>0</v>
      </c>
      <c r="F220" s="59">
        <v>134.73774700000001</v>
      </c>
      <c r="G220" s="59">
        <v>37.278829999999999</v>
      </c>
      <c r="H220" s="61">
        <f t="shared" si="6"/>
        <v>0.27667695823947536</v>
      </c>
      <c r="I220" s="59">
        <v>47.971438999999997</v>
      </c>
      <c r="J220" s="61">
        <f t="shared" si="7"/>
        <v>0.35603563268725275</v>
      </c>
      <c r="K220" s="1">
        <v>81</v>
      </c>
      <c r="L220" s="59">
        <v>134.73774700000001</v>
      </c>
    </row>
    <row r="221" spans="1:12">
      <c r="A221" s="58">
        <v>376</v>
      </c>
      <c r="B221" s="59">
        <v>84.386514000000005</v>
      </c>
      <c r="C221" s="60" t="s">
        <v>141</v>
      </c>
      <c r="D221" s="59">
        <v>0</v>
      </c>
      <c r="E221" s="59">
        <v>0</v>
      </c>
      <c r="F221" s="59">
        <v>82.527300999999994</v>
      </c>
      <c r="G221" s="59">
        <v>6.2283049999999998</v>
      </c>
      <c r="H221" s="61">
        <f t="shared" si="6"/>
        <v>7.380687629779327E-2</v>
      </c>
      <c r="I221" s="59">
        <v>26.489414</v>
      </c>
      <c r="J221" s="61">
        <f t="shared" si="7"/>
        <v>0.3139057740908695</v>
      </c>
      <c r="K221" s="1">
        <v>47</v>
      </c>
      <c r="L221" s="59">
        <v>84.386514000000005</v>
      </c>
    </row>
    <row r="222" spans="1:12">
      <c r="A222" s="58">
        <v>377</v>
      </c>
      <c r="B222" s="59">
        <v>224.28400199999999</v>
      </c>
      <c r="C222" s="60" t="s">
        <v>141</v>
      </c>
      <c r="D222" s="59">
        <v>7.6582569999999999</v>
      </c>
      <c r="E222" s="59">
        <v>0</v>
      </c>
      <c r="F222" s="59">
        <v>72.717489</v>
      </c>
      <c r="G222" s="59">
        <v>80.564217999999997</v>
      </c>
      <c r="H222" s="61">
        <f t="shared" si="6"/>
        <v>0.35920626206767969</v>
      </c>
      <c r="I222" s="59">
        <v>111.37936000000001</v>
      </c>
      <c r="J222" s="61">
        <f t="shared" si="7"/>
        <v>0.49659966384940829</v>
      </c>
      <c r="K222" s="1">
        <v>34</v>
      </c>
      <c r="L222" s="59">
        <v>224.28400199999999</v>
      </c>
    </row>
    <row r="223" spans="1:12">
      <c r="A223" s="58">
        <v>378</v>
      </c>
      <c r="B223" s="59">
        <v>898.05250000000001</v>
      </c>
      <c r="C223" s="60" t="s">
        <v>142</v>
      </c>
      <c r="D223" s="59">
        <v>0</v>
      </c>
      <c r="E223" s="59">
        <v>0</v>
      </c>
      <c r="F223" s="59">
        <v>169.205747</v>
      </c>
      <c r="G223" s="59">
        <v>0</v>
      </c>
      <c r="H223" s="61">
        <f t="shared" si="6"/>
        <v>0</v>
      </c>
      <c r="I223" s="59">
        <v>112.31700499999999</v>
      </c>
      <c r="J223" s="61">
        <f t="shared" si="7"/>
        <v>0.12506730397164975</v>
      </c>
      <c r="K223" s="1">
        <v>7</v>
      </c>
      <c r="L223" s="59">
        <v>0</v>
      </c>
    </row>
    <row r="224" spans="1:12">
      <c r="A224" s="58">
        <v>380</v>
      </c>
      <c r="B224" s="59">
        <v>214.42681400000001</v>
      </c>
      <c r="C224" s="60" t="s">
        <v>142</v>
      </c>
      <c r="D224" s="59">
        <v>179.27650499999999</v>
      </c>
      <c r="E224" s="59">
        <v>9.3346730000000004</v>
      </c>
      <c r="F224" s="59">
        <v>124.98838000000001</v>
      </c>
      <c r="G224" s="59">
        <v>214.42658499999999</v>
      </c>
      <c r="H224" s="61">
        <f t="shared" si="6"/>
        <v>0.9999989320365501</v>
      </c>
      <c r="I224" s="59">
        <v>131.42420100000001</v>
      </c>
      <c r="J224" s="61">
        <f t="shared" si="7"/>
        <v>0.61290935843499506</v>
      </c>
      <c r="K224" s="1">
        <v>3</v>
      </c>
      <c r="L224" s="59">
        <v>0</v>
      </c>
    </row>
    <row r="225" spans="1:12">
      <c r="A225" s="58">
        <v>381</v>
      </c>
      <c r="B225" s="59">
        <v>98.606485000000006</v>
      </c>
      <c r="C225" s="60" t="s">
        <v>141</v>
      </c>
      <c r="D225" s="59">
        <v>3.8831180000000001</v>
      </c>
      <c r="E225" s="59">
        <v>0</v>
      </c>
      <c r="F225" s="59">
        <v>36.171348999999999</v>
      </c>
      <c r="G225" s="59">
        <v>0</v>
      </c>
      <c r="H225" s="61">
        <f t="shared" si="6"/>
        <v>0</v>
      </c>
      <c r="I225" s="59">
        <v>60.324015000000003</v>
      </c>
      <c r="J225" s="61">
        <f t="shared" si="7"/>
        <v>0.61176518968301119</v>
      </c>
      <c r="K225" s="1">
        <v>53</v>
      </c>
      <c r="L225" s="59">
        <v>0</v>
      </c>
    </row>
    <row r="226" spans="1:12">
      <c r="A226" s="58">
        <v>382</v>
      </c>
      <c r="B226" s="59">
        <v>367.92603400000002</v>
      </c>
      <c r="C226" s="60" t="s">
        <v>142</v>
      </c>
      <c r="D226" s="59">
        <v>78.978671000000006</v>
      </c>
      <c r="E226" s="59">
        <v>46.958981000000001</v>
      </c>
      <c r="F226" s="59">
        <v>347.672078</v>
      </c>
      <c r="G226" s="59">
        <v>367.922684</v>
      </c>
      <c r="H226" s="61">
        <f t="shared" si="6"/>
        <v>0.99999089490905657</v>
      </c>
      <c r="I226" s="59">
        <v>174.56776400000001</v>
      </c>
      <c r="J226" s="61">
        <f t="shared" si="7"/>
        <v>0.47446428865645318</v>
      </c>
      <c r="K226" s="1">
        <v>0</v>
      </c>
      <c r="L226" s="59">
        <v>0</v>
      </c>
    </row>
    <row r="227" spans="1:12">
      <c r="A227" s="58">
        <v>383</v>
      </c>
      <c r="B227" s="59">
        <v>134.4409</v>
      </c>
      <c r="C227" s="60" t="s">
        <v>142</v>
      </c>
      <c r="D227" s="59">
        <v>0</v>
      </c>
      <c r="E227" s="59">
        <v>0</v>
      </c>
      <c r="F227" s="59">
        <v>68.685210999999995</v>
      </c>
      <c r="G227" s="59">
        <v>134.4409</v>
      </c>
      <c r="H227" s="61">
        <f t="shared" si="6"/>
        <v>1</v>
      </c>
      <c r="I227" s="59">
        <v>82.467005</v>
      </c>
      <c r="J227" s="61">
        <f t="shared" si="7"/>
        <v>0.61340711792319158</v>
      </c>
      <c r="K227" s="1">
        <v>0</v>
      </c>
      <c r="L227" s="59">
        <v>0</v>
      </c>
    </row>
    <row r="228" spans="1:12">
      <c r="A228" s="58">
        <v>384</v>
      </c>
      <c r="B228" s="59">
        <v>196.90554900000001</v>
      </c>
      <c r="C228" s="60" t="s">
        <v>141</v>
      </c>
      <c r="D228" s="59">
        <v>71.043971999999997</v>
      </c>
      <c r="E228" s="59">
        <v>118.381767</v>
      </c>
      <c r="F228" s="59">
        <v>188.16779099999999</v>
      </c>
      <c r="G228" s="59">
        <v>196.90555000000001</v>
      </c>
      <c r="H228" s="61">
        <f t="shared" si="6"/>
        <v>1.0000000050785771</v>
      </c>
      <c r="I228" s="59">
        <v>151.61699999999999</v>
      </c>
      <c r="J228" s="61">
        <f t="shared" si="7"/>
        <v>0.76999861491968413</v>
      </c>
      <c r="K228" s="1">
        <v>16</v>
      </c>
      <c r="L228" s="59">
        <v>0</v>
      </c>
    </row>
    <row r="229" spans="1:12">
      <c r="A229" s="58">
        <v>385</v>
      </c>
      <c r="B229" s="59">
        <v>92.883341999999999</v>
      </c>
      <c r="C229" s="60" t="s">
        <v>142</v>
      </c>
      <c r="D229" s="59">
        <v>76.041130999999993</v>
      </c>
      <c r="E229" s="59">
        <v>16.176629999999999</v>
      </c>
      <c r="F229" s="59">
        <v>44.112929999999999</v>
      </c>
      <c r="G229" s="59">
        <v>92.883341999999999</v>
      </c>
      <c r="H229" s="61">
        <f t="shared" si="6"/>
        <v>1</v>
      </c>
      <c r="I229" s="59">
        <v>67.586617000000004</v>
      </c>
      <c r="J229" s="61">
        <f t="shared" si="7"/>
        <v>0.72765057269364841</v>
      </c>
      <c r="K229" s="1">
        <v>12</v>
      </c>
      <c r="L229" s="59">
        <v>0</v>
      </c>
    </row>
    <row r="230" spans="1:12">
      <c r="A230" s="58">
        <v>386</v>
      </c>
      <c r="B230" s="59">
        <v>226.39487600000001</v>
      </c>
      <c r="C230" s="60" t="s">
        <v>142</v>
      </c>
      <c r="D230" s="59">
        <v>89.503372999999996</v>
      </c>
      <c r="E230" s="59">
        <v>86.807522000000006</v>
      </c>
      <c r="F230" s="59">
        <v>217.478137</v>
      </c>
      <c r="G230" s="59">
        <v>226.39487700000001</v>
      </c>
      <c r="H230" s="61">
        <f t="shared" si="6"/>
        <v>1.0000000044170612</v>
      </c>
      <c r="I230" s="59">
        <v>175.23946699999999</v>
      </c>
      <c r="J230" s="61">
        <f t="shared" si="7"/>
        <v>0.77404343285578592</v>
      </c>
      <c r="K230" s="1">
        <v>3</v>
      </c>
      <c r="L230" s="59">
        <v>0</v>
      </c>
    </row>
    <row r="231" spans="1:12">
      <c r="A231" s="58">
        <v>387</v>
      </c>
      <c r="B231" s="59">
        <v>38.472831999999997</v>
      </c>
      <c r="C231" s="60" t="s">
        <v>142</v>
      </c>
      <c r="D231" s="59">
        <v>0</v>
      </c>
      <c r="E231" s="59">
        <v>0</v>
      </c>
      <c r="F231" s="59">
        <v>33.853541999999997</v>
      </c>
      <c r="G231" s="59">
        <v>38.472831999999997</v>
      </c>
      <c r="H231" s="61">
        <f t="shared" si="6"/>
        <v>1</v>
      </c>
      <c r="I231" s="59">
        <v>38.472831999999997</v>
      </c>
      <c r="J231" s="61">
        <f t="shared" si="7"/>
        <v>1</v>
      </c>
      <c r="K231" s="1">
        <v>0</v>
      </c>
      <c r="L231" s="59">
        <v>0</v>
      </c>
    </row>
    <row r="232" spans="1:12">
      <c r="A232" s="58">
        <v>388</v>
      </c>
      <c r="B232" s="59">
        <v>93.472081000000003</v>
      </c>
      <c r="C232" s="60" t="s">
        <v>142</v>
      </c>
      <c r="D232" s="59">
        <v>0</v>
      </c>
      <c r="E232" s="59">
        <v>0</v>
      </c>
      <c r="F232" s="59">
        <v>87.966206</v>
      </c>
      <c r="G232" s="59">
        <v>93.472081000000003</v>
      </c>
      <c r="H232" s="61">
        <f t="shared" si="6"/>
        <v>1</v>
      </c>
      <c r="I232" s="59">
        <v>50.718296000000002</v>
      </c>
      <c r="J232" s="61">
        <f t="shared" si="7"/>
        <v>0.54260368933050718</v>
      </c>
      <c r="K232" s="1">
        <v>1</v>
      </c>
      <c r="L232" s="59">
        <v>0</v>
      </c>
    </row>
    <row r="233" spans="1:12">
      <c r="A233" s="58">
        <v>389</v>
      </c>
      <c r="B233" s="59">
        <v>619.47749799999997</v>
      </c>
      <c r="C233" s="60" t="s">
        <v>142</v>
      </c>
      <c r="D233" s="59">
        <v>49.473775000000003</v>
      </c>
      <c r="E233" s="59">
        <v>42.122723999999998</v>
      </c>
      <c r="F233" s="59">
        <v>416.50715400000001</v>
      </c>
      <c r="G233" s="59">
        <v>505.85698100000002</v>
      </c>
      <c r="H233" s="61">
        <f t="shared" si="6"/>
        <v>0.81658653079921883</v>
      </c>
      <c r="I233" s="59">
        <v>299.23843299999999</v>
      </c>
      <c r="J233" s="61">
        <f t="shared" si="7"/>
        <v>0.48304972168658172</v>
      </c>
      <c r="K233" s="1">
        <v>3</v>
      </c>
      <c r="L233" s="59">
        <v>0</v>
      </c>
    </row>
    <row r="234" spans="1:12">
      <c r="A234" s="58">
        <v>393</v>
      </c>
      <c r="B234" s="59">
        <v>800.17645500000003</v>
      </c>
      <c r="C234" s="60" t="s">
        <v>142</v>
      </c>
      <c r="D234" s="59">
        <v>33.878647000000001</v>
      </c>
      <c r="E234" s="59">
        <v>34.276169000000003</v>
      </c>
      <c r="F234" s="59">
        <v>93.988753000000003</v>
      </c>
      <c r="G234" s="59">
        <v>0</v>
      </c>
      <c r="H234" s="61">
        <f t="shared" si="6"/>
        <v>0</v>
      </c>
      <c r="I234" s="59">
        <v>145.58646999999999</v>
      </c>
      <c r="J234" s="61">
        <f t="shared" si="7"/>
        <v>0.18194295656949813</v>
      </c>
      <c r="K234" s="1">
        <v>23</v>
      </c>
      <c r="L234" s="59">
        <v>0</v>
      </c>
    </row>
    <row r="235" spans="1:12">
      <c r="A235" s="58">
        <v>394</v>
      </c>
      <c r="B235" s="59">
        <v>33.077759999999998</v>
      </c>
      <c r="C235" s="60" t="s">
        <v>141</v>
      </c>
      <c r="D235" s="59">
        <v>0</v>
      </c>
      <c r="E235" s="59">
        <v>0</v>
      </c>
      <c r="F235" s="59">
        <v>3.149457</v>
      </c>
      <c r="G235" s="59">
        <v>0</v>
      </c>
      <c r="H235" s="61">
        <f t="shared" si="6"/>
        <v>0</v>
      </c>
      <c r="I235" s="59">
        <v>19.020567</v>
      </c>
      <c r="J235" s="61">
        <f t="shared" si="7"/>
        <v>0.57502584818319014</v>
      </c>
      <c r="K235" s="1">
        <v>5</v>
      </c>
      <c r="L235" s="59">
        <v>0</v>
      </c>
    </row>
    <row r="236" spans="1:12">
      <c r="A236" s="58">
        <v>395</v>
      </c>
      <c r="B236" s="59">
        <v>8.4278230000000001</v>
      </c>
      <c r="C236" s="60" t="s">
        <v>141</v>
      </c>
      <c r="D236" s="59">
        <v>7.6462349999999999</v>
      </c>
      <c r="E236" s="59">
        <v>2.5000000000000001E-5</v>
      </c>
      <c r="F236" s="59">
        <v>4.8683449999999997</v>
      </c>
      <c r="G236" s="59">
        <v>8.4278230000000001</v>
      </c>
      <c r="H236" s="61">
        <f t="shared" si="6"/>
        <v>1</v>
      </c>
      <c r="I236" s="59">
        <v>8.4278230000000001</v>
      </c>
      <c r="J236" s="61">
        <f t="shared" si="7"/>
        <v>1</v>
      </c>
      <c r="K236" s="1">
        <v>2</v>
      </c>
      <c r="L236" s="59">
        <v>0</v>
      </c>
    </row>
    <row r="237" spans="1:12">
      <c r="A237" s="58">
        <v>396</v>
      </c>
      <c r="B237" s="59">
        <v>175.950333</v>
      </c>
      <c r="C237" s="60" t="s">
        <v>141</v>
      </c>
      <c r="D237" s="59">
        <v>0</v>
      </c>
      <c r="E237" s="59">
        <v>0</v>
      </c>
      <c r="F237" s="59">
        <v>0</v>
      </c>
      <c r="G237" s="59">
        <v>0</v>
      </c>
      <c r="H237" s="61">
        <f t="shared" si="6"/>
        <v>0</v>
      </c>
      <c r="I237" s="59">
        <v>12.698646</v>
      </c>
      <c r="J237" s="61">
        <f t="shared" si="7"/>
        <v>7.2171764517206111E-2</v>
      </c>
      <c r="K237" s="1">
        <v>2</v>
      </c>
      <c r="L237" s="59">
        <v>0</v>
      </c>
    </row>
    <row r="238" spans="1:12">
      <c r="A238" s="58">
        <v>397</v>
      </c>
      <c r="B238" s="59">
        <v>2.1306759999999998</v>
      </c>
      <c r="C238" s="60" t="s">
        <v>142</v>
      </c>
      <c r="D238" s="59">
        <v>0</v>
      </c>
      <c r="E238" s="59">
        <v>0</v>
      </c>
      <c r="F238" s="59">
        <v>2.1306759999999998</v>
      </c>
      <c r="G238" s="59">
        <v>2.1306759999999998</v>
      </c>
      <c r="H238" s="61">
        <f t="shared" si="6"/>
        <v>1</v>
      </c>
      <c r="I238" s="59">
        <v>2.1275490000000001</v>
      </c>
      <c r="J238" s="61">
        <f t="shared" si="7"/>
        <v>0.99853239065911492</v>
      </c>
      <c r="K238" s="1">
        <v>0</v>
      </c>
      <c r="L238" s="59">
        <v>0</v>
      </c>
    </row>
    <row r="239" spans="1:12">
      <c r="A239" s="58">
        <v>398</v>
      </c>
      <c r="B239" s="59">
        <v>635.13078299999995</v>
      </c>
      <c r="C239" s="60" t="s">
        <v>141</v>
      </c>
      <c r="D239" s="59">
        <v>15.606897999999999</v>
      </c>
      <c r="E239" s="59">
        <v>12.88686</v>
      </c>
      <c r="F239" s="59">
        <v>446.68215800000002</v>
      </c>
      <c r="G239" s="59">
        <v>294.63160099999999</v>
      </c>
      <c r="H239" s="61">
        <f t="shared" si="6"/>
        <v>0.46389123135919552</v>
      </c>
      <c r="I239" s="59">
        <v>219.28846300000001</v>
      </c>
      <c r="J239" s="61">
        <f t="shared" si="7"/>
        <v>0.34526505228451509</v>
      </c>
      <c r="K239" s="1">
        <v>34</v>
      </c>
      <c r="L239" s="59">
        <v>395.95823300000001</v>
      </c>
    </row>
    <row r="240" spans="1:12">
      <c r="A240" s="58">
        <v>399</v>
      </c>
      <c r="B240" s="59">
        <v>43.403669000000001</v>
      </c>
      <c r="C240" s="60" t="s">
        <v>141</v>
      </c>
      <c r="D240" s="59">
        <v>0</v>
      </c>
      <c r="E240" s="59">
        <v>0</v>
      </c>
      <c r="F240" s="59">
        <v>43.403669999999998</v>
      </c>
      <c r="G240" s="59">
        <v>43.403669000000001</v>
      </c>
      <c r="H240" s="61">
        <f t="shared" si="6"/>
        <v>1</v>
      </c>
      <c r="I240" s="59">
        <v>27.961476000000001</v>
      </c>
      <c r="J240" s="61">
        <f t="shared" si="7"/>
        <v>0.64421917879799517</v>
      </c>
      <c r="K240" s="1">
        <v>0</v>
      </c>
      <c r="L240" s="59">
        <v>0</v>
      </c>
    </row>
    <row r="241" spans="1:12">
      <c r="A241" s="58">
        <v>400</v>
      </c>
      <c r="B241" s="59">
        <v>101.685507</v>
      </c>
      <c r="C241" s="60" t="s">
        <v>142</v>
      </c>
      <c r="D241" s="59">
        <v>0</v>
      </c>
      <c r="E241" s="59">
        <v>0</v>
      </c>
      <c r="F241" s="59">
        <v>0</v>
      </c>
      <c r="G241" s="59">
        <v>0</v>
      </c>
      <c r="H241" s="61">
        <f t="shared" si="6"/>
        <v>0</v>
      </c>
      <c r="I241" s="59">
        <v>48.658937999999999</v>
      </c>
      <c r="J241" s="61">
        <f t="shared" si="7"/>
        <v>0.47852382739262928</v>
      </c>
      <c r="K241" s="1">
        <v>0</v>
      </c>
      <c r="L241" s="59">
        <v>0</v>
      </c>
    </row>
    <row r="242" spans="1:12">
      <c r="A242" s="58">
        <v>401</v>
      </c>
      <c r="B242" s="59">
        <v>337.99264499999998</v>
      </c>
      <c r="C242" s="60" t="s">
        <v>141</v>
      </c>
      <c r="D242" s="59">
        <v>85.281148000000002</v>
      </c>
      <c r="E242" s="59">
        <v>0</v>
      </c>
      <c r="F242" s="59">
        <v>290.19592299999999</v>
      </c>
      <c r="G242" s="59">
        <v>337.99264399999998</v>
      </c>
      <c r="H242" s="61">
        <f t="shared" si="6"/>
        <v>0.99999999704135578</v>
      </c>
      <c r="I242" s="59">
        <v>272.00818700000002</v>
      </c>
      <c r="J242" s="61">
        <f t="shared" si="7"/>
        <v>0.80477546190391225</v>
      </c>
      <c r="K242" s="1">
        <v>25</v>
      </c>
      <c r="L242" s="59">
        <v>0</v>
      </c>
    </row>
    <row r="243" spans="1:12">
      <c r="A243" s="58">
        <v>403</v>
      </c>
      <c r="B243" s="59">
        <v>55.091862999999996</v>
      </c>
      <c r="C243" s="60" t="s">
        <v>142</v>
      </c>
      <c r="D243" s="59">
        <v>0</v>
      </c>
      <c r="E243" s="59">
        <v>0</v>
      </c>
      <c r="F243" s="59">
        <v>32.135402999999997</v>
      </c>
      <c r="G243" s="59">
        <v>55.091862999999996</v>
      </c>
      <c r="H243" s="61">
        <f t="shared" si="6"/>
        <v>1</v>
      </c>
      <c r="I243" s="59">
        <v>22.881001000000001</v>
      </c>
      <c r="J243" s="61">
        <f t="shared" si="7"/>
        <v>0.41532450990085418</v>
      </c>
      <c r="K243" s="1">
        <v>0</v>
      </c>
      <c r="L243" s="59">
        <v>0</v>
      </c>
    </row>
    <row r="244" spans="1:12">
      <c r="A244" s="58">
        <v>404</v>
      </c>
      <c r="B244" s="59">
        <v>26.637003</v>
      </c>
      <c r="C244" s="60" t="s">
        <v>142</v>
      </c>
      <c r="D244" s="59">
        <v>0</v>
      </c>
      <c r="E244" s="59">
        <v>0</v>
      </c>
      <c r="F244" s="59">
        <v>14.927614</v>
      </c>
      <c r="G244" s="59">
        <v>26.636686999999998</v>
      </c>
      <c r="H244" s="61">
        <f t="shared" si="6"/>
        <v>0.99998813680352849</v>
      </c>
      <c r="I244" s="59">
        <v>7.9618010000000004</v>
      </c>
      <c r="J244" s="61">
        <f t="shared" si="7"/>
        <v>0.2989000301572966</v>
      </c>
      <c r="K244" s="1">
        <v>0</v>
      </c>
      <c r="L244" s="59">
        <v>0</v>
      </c>
    </row>
    <row r="245" spans="1:12">
      <c r="A245" s="58">
        <v>406</v>
      </c>
      <c r="B245" s="59">
        <v>13.545738</v>
      </c>
      <c r="C245" s="60" t="s">
        <v>141</v>
      </c>
      <c r="D245" s="59">
        <v>0</v>
      </c>
      <c r="E245" s="59">
        <v>0</v>
      </c>
      <c r="F245" s="59">
        <v>0</v>
      </c>
      <c r="G245" s="59">
        <v>0.45497900000000002</v>
      </c>
      <c r="H245" s="61">
        <f t="shared" si="6"/>
        <v>3.358835081558495E-2</v>
      </c>
      <c r="I245" s="59">
        <v>10.971907</v>
      </c>
      <c r="J245" s="61">
        <f t="shared" si="7"/>
        <v>0.80998960706312195</v>
      </c>
      <c r="K245" s="1">
        <v>0</v>
      </c>
      <c r="L245" s="59">
        <v>7.9266350000000001</v>
      </c>
    </row>
    <row r="246" spans="1:12">
      <c r="A246" s="58">
        <v>407</v>
      </c>
      <c r="B246" s="59">
        <v>338.40244000000001</v>
      </c>
      <c r="C246" s="60" t="s">
        <v>142</v>
      </c>
      <c r="D246" s="59">
        <v>204.831199</v>
      </c>
      <c r="E246" s="59">
        <v>41.769371999999997</v>
      </c>
      <c r="F246" s="59">
        <v>335.04702800000001</v>
      </c>
      <c r="G246" s="59">
        <v>338.40244000000001</v>
      </c>
      <c r="H246" s="61">
        <f t="shared" si="6"/>
        <v>1</v>
      </c>
      <c r="I246" s="59">
        <v>193.71176500000001</v>
      </c>
      <c r="J246" s="61">
        <f t="shared" si="7"/>
        <v>0.57243016628367105</v>
      </c>
      <c r="K246" s="1">
        <v>3</v>
      </c>
      <c r="L246" s="59">
        <v>0</v>
      </c>
    </row>
    <row r="247" spans="1:12">
      <c r="A247" s="58">
        <v>408</v>
      </c>
      <c r="B247" s="59">
        <v>144.31818699999999</v>
      </c>
      <c r="C247" s="60" t="s">
        <v>141</v>
      </c>
      <c r="D247" s="59">
        <v>6.1672880000000001</v>
      </c>
      <c r="E247" s="59">
        <v>12.789099</v>
      </c>
      <c r="F247" s="59">
        <v>49.909032000000003</v>
      </c>
      <c r="G247" s="59">
        <v>129.65457599999999</v>
      </c>
      <c r="H247" s="61">
        <f t="shared" si="6"/>
        <v>0.89839388018365274</v>
      </c>
      <c r="I247" s="59">
        <v>132.07489100000001</v>
      </c>
      <c r="J247" s="61">
        <f t="shared" si="7"/>
        <v>0.91516456619566611</v>
      </c>
      <c r="K247" s="1">
        <v>2</v>
      </c>
      <c r="L247" s="59">
        <v>0</v>
      </c>
    </row>
    <row r="248" spans="1:12">
      <c r="A248" s="58">
        <v>409</v>
      </c>
      <c r="B248" s="59">
        <v>133.27044699999999</v>
      </c>
      <c r="C248" s="60" t="s">
        <v>141</v>
      </c>
      <c r="D248" s="59">
        <v>23.998802000000001</v>
      </c>
      <c r="E248" s="59">
        <v>65.525616999999997</v>
      </c>
      <c r="F248" s="59">
        <v>115.75417299999999</v>
      </c>
      <c r="G248" s="59">
        <v>133.270454</v>
      </c>
      <c r="H248" s="61">
        <f t="shared" si="6"/>
        <v>1.0000000525247732</v>
      </c>
      <c r="I248" s="59">
        <v>104.586314</v>
      </c>
      <c r="J248" s="61">
        <f t="shared" si="7"/>
        <v>0.78476748862409085</v>
      </c>
      <c r="K248" s="1">
        <v>1</v>
      </c>
      <c r="L248" s="59">
        <v>0</v>
      </c>
    </row>
    <row r="249" spans="1:12">
      <c r="A249" s="58">
        <v>410</v>
      </c>
      <c r="B249" s="59">
        <v>551.473882</v>
      </c>
      <c r="C249" s="60" t="s">
        <v>141</v>
      </c>
      <c r="D249" s="59">
        <v>251.002713</v>
      </c>
      <c r="E249" s="59">
        <v>116.994837</v>
      </c>
      <c r="F249" s="59">
        <v>284.81847599999998</v>
      </c>
      <c r="G249" s="59">
        <v>549.71104300000002</v>
      </c>
      <c r="H249" s="61">
        <f t="shared" si="6"/>
        <v>0.99680340437228543</v>
      </c>
      <c r="I249" s="59">
        <v>468.98233599999998</v>
      </c>
      <c r="J249" s="61">
        <f t="shared" si="7"/>
        <v>0.85041622333802558</v>
      </c>
      <c r="K249" s="1">
        <v>14</v>
      </c>
      <c r="L249" s="59">
        <v>0</v>
      </c>
    </row>
    <row r="250" spans="1:12">
      <c r="A250" s="58">
        <v>411</v>
      </c>
      <c r="B250" s="59">
        <v>577.70408899999995</v>
      </c>
      <c r="C250" s="60" t="s">
        <v>142</v>
      </c>
      <c r="D250" s="59">
        <v>6.979E-3</v>
      </c>
      <c r="E250" s="59">
        <v>3.3804880000000002</v>
      </c>
      <c r="F250" s="59">
        <v>35.077252000000001</v>
      </c>
      <c r="G250" s="59">
        <v>37.874979000000003</v>
      </c>
      <c r="H250" s="61">
        <f t="shared" si="6"/>
        <v>6.5561209832461484E-2</v>
      </c>
      <c r="I250" s="59">
        <v>151.560114</v>
      </c>
      <c r="J250" s="61">
        <f t="shared" si="7"/>
        <v>0.26234904146575982</v>
      </c>
      <c r="K250" s="1">
        <v>16</v>
      </c>
      <c r="L250" s="59">
        <v>0</v>
      </c>
    </row>
    <row r="251" spans="1:12">
      <c r="A251" s="58">
        <v>412</v>
      </c>
      <c r="B251" s="59">
        <v>27.229054000000001</v>
      </c>
      <c r="C251" s="60" t="s">
        <v>142</v>
      </c>
      <c r="D251" s="59">
        <v>0</v>
      </c>
      <c r="E251" s="59">
        <v>0</v>
      </c>
      <c r="F251" s="59">
        <v>27.229054000000001</v>
      </c>
      <c r="G251" s="59">
        <v>27.229054000000001</v>
      </c>
      <c r="H251" s="61">
        <f t="shared" si="6"/>
        <v>1</v>
      </c>
      <c r="I251" s="59">
        <v>14.95721</v>
      </c>
      <c r="J251" s="61">
        <f t="shared" si="7"/>
        <v>0.54931067381187748</v>
      </c>
      <c r="K251" s="1">
        <v>0</v>
      </c>
      <c r="L251" s="59">
        <v>0</v>
      </c>
    </row>
    <row r="252" spans="1:12">
      <c r="A252" s="58">
        <v>414</v>
      </c>
      <c r="B252" s="59">
        <v>38.490994999999998</v>
      </c>
      <c r="C252" s="60" t="s">
        <v>142</v>
      </c>
      <c r="D252" s="59">
        <v>31.321010000000001</v>
      </c>
      <c r="E252" s="59">
        <v>0</v>
      </c>
      <c r="F252" s="59">
        <v>38.490994999999998</v>
      </c>
      <c r="G252" s="59">
        <v>38.490994999999998</v>
      </c>
      <c r="H252" s="61">
        <f t="shared" si="6"/>
        <v>1</v>
      </c>
      <c r="I252" s="59">
        <v>35.128641000000002</v>
      </c>
      <c r="J252" s="61">
        <f t="shared" si="7"/>
        <v>0.91264569803924278</v>
      </c>
      <c r="K252" s="1">
        <v>1</v>
      </c>
      <c r="L252" s="59">
        <v>0</v>
      </c>
    </row>
    <row r="253" spans="1:12">
      <c r="A253" s="58">
        <v>415</v>
      </c>
      <c r="B253" s="59">
        <v>222.20383899999999</v>
      </c>
      <c r="C253" s="60" t="s">
        <v>142</v>
      </c>
      <c r="D253" s="59">
        <v>28.253902</v>
      </c>
      <c r="E253" s="59">
        <v>0</v>
      </c>
      <c r="F253" s="59">
        <v>178.12090000000001</v>
      </c>
      <c r="G253" s="59">
        <v>222.20237599999999</v>
      </c>
      <c r="H253" s="61">
        <f t="shared" si="6"/>
        <v>0.99999341595533819</v>
      </c>
      <c r="I253" s="59">
        <v>151.218209</v>
      </c>
      <c r="J253" s="61">
        <f t="shared" si="7"/>
        <v>0.68053823768544341</v>
      </c>
      <c r="K253" s="1">
        <v>0</v>
      </c>
      <c r="L253" s="59">
        <v>0</v>
      </c>
    </row>
    <row r="254" spans="1:12">
      <c r="A254" s="58">
        <v>416</v>
      </c>
      <c r="B254" s="59">
        <v>886.64946399999997</v>
      </c>
      <c r="C254" s="60" t="s">
        <v>141</v>
      </c>
      <c r="D254" s="59">
        <v>54.190731</v>
      </c>
      <c r="E254" s="59">
        <v>51.01932</v>
      </c>
      <c r="F254" s="59">
        <v>876.37785899999994</v>
      </c>
      <c r="G254" s="59">
        <v>0</v>
      </c>
      <c r="H254" s="61">
        <f t="shared" si="6"/>
        <v>0</v>
      </c>
      <c r="I254" s="59">
        <v>223.69965999999999</v>
      </c>
      <c r="J254" s="61">
        <f t="shared" si="7"/>
        <v>0.25229774457970011</v>
      </c>
      <c r="K254" s="1">
        <v>31</v>
      </c>
      <c r="L254" s="59">
        <v>0</v>
      </c>
    </row>
    <row r="255" spans="1:12">
      <c r="A255" s="58">
        <v>417</v>
      </c>
      <c r="B255" s="59">
        <v>9.9833599999999993</v>
      </c>
      <c r="C255" s="60" t="s">
        <v>141</v>
      </c>
      <c r="D255" s="59">
        <v>0</v>
      </c>
      <c r="E255" s="59">
        <v>0</v>
      </c>
      <c r="F255" s="59">
        <v>9.9833599999999993</v>
      </c>
      <c r="G255" s="59">
        <v>0</v>
      </c>
      <c r="H255" s="61">
        <f t="shared" si="6"/>
        <v>0</v>
      </c>
      <c r="I255" s="59">
        <v>2.1984870000000001</v>
      </c>
      <c r="J255" s="61">
        <f t="shared" si="7"/>
        <v>0.22021513798961473</v>
      </c>
      <c r="K255" s="1">
        <v>0</v>
      </c>
      <c r="L255" s="59">
        <v>0</v>
      </c>
    </row>
    <row r="256" spans="1:12">
      <c r="A256" s="58">
        <v>419</v>
      </c>
      <c r="B256" s="59">
        <v>658.56121700000006</v>
      </c>
      <c r="C256" s="60" t="s">
        <v>142</v>
      </c>
      <c r="D256" s="59">
        <v>0</v>
      </c>
      <c r="E256" s="59">
        <v>0</v>
      </c>
      <c r="F256" s="59">
        <v>498.20864499999999</v>
      </c>
      <c r="G256" s="59">
        <v>658.56120699999997</v>
      </c>
      <c r="H256" s="61">
        <f t="shared" si="6"/>
        <v>0.99999998481538266</v>
      </c>
      <c r="I256" s="59">
        <v>526.10295499999995</v>
      </c>
      <c r="J256" s="61">
        <f t="shared" si="7"/>
        <v>0.79886719931155603</v>
      </c>
      <c r="K256" s="1">
        <v>125</v>
      </c>
      <c r="L256" s="59">
        <v>0</v>
      </c>
    </row>
    <row r="257" spans="1:12">
      <c r="A257" s="58">
        <v>420</v>
      </c>
      <c r="B257" s="59">
        <v>469.79648800000001</v>
      </c>
      <c r="C257" s="60" t="s">
        <v>141</v>
      </c>
      <c r="D257" s="59">
        <v>0</v>
      </c>
      <c r="E257" s="59">
        <v>0</v>
      </c>
      <c r="F257" s="59">
        <v>136.46310700000001</v>
      </c>
      <c r="G257" s="59">
        <v>4.4770000000000001E-3</v>
      </c>
      <c r="H257" s="61">
        <f t="shared" si="6"/>
        <v>9.5296582974881673E-6</v>
      </c>
      <c r="I257" s="59">
        <v>174.00263000000001</v>
      </c>
      <c r="J257" s="61">
        <f t="shared" si="7"/>
        <v>0.37037873727144593</v>
      </c>
      <c r="K257" s="1">
        <v>19</v>
      </c>
      <c r="L257" s="59">
        <v>0.14330399999999999</v>
      </c>
    </row>
    <row r="258" spans="1:12">
      <c r="A258" s="58">
        <v>421</v>
      </c>
      <c r="B258" s="59">
        <v>10.931772</v>
      </c>
      <c r="C258" s="60" t="s">
        <v>141</v>
      </c>
      <c r="D258" s="59">
        <v>0</v>
      </c>
      <c r="E258" s="59">
        <v>0</v>
      </c>
      <c r="F258" s="59">
        <v>10.172423</v>
      </c>
      <c r="G258" s="59">
        <v>0.10059800000000001</v>
      </c>
      <c r="H258" s="61">
        <f t="shared" si="6"/>
        <v>9.2023507259390343E-3</v>
      </c>
      <c r="I258" s="59">
        <v>3.509347</v>
      </c>
      <c r="J258" s="61">
        <f t="shared" si="7"/>
        <v>0.32102270336410232</v>
      </c>
      <c r="K258" s="1">
        <v>0</v>
      </c>
      <c r="L258" s="59">
        <v>0</v>
      </c>
    </row>
    <row r="259" spans="1:12">
      <c r="A259" s="58">
        <v>422</v>
      </c>
      <c r="B259" s="59">
        <v>92.134649999999993</v>
      </c>
      <c r="C259" s="60" t="s">
        <v>141</v>
      </c>
      <c r="D259" s="59">
        <v>20.736747999999999</v>
      </c>
      <c r="E259" s="59">
        <v>29.386616</v>
      </c>
      <c r="F259" s="59">
        <v>83.768180999999998</v>
      </c>
      <c r="G259" s="59">
        <v>89.605031999999994</v>
      </c>
      <c r="H259" s="61">
        <f t="shared" ref="H259:H322" si="8">G259/B259</f>
        <v>0.97254433592573475</v>
      </c>
      <c r="I259" s="59">
        <v>50.574154999999998</v>
      </c>
      <c r="J259" s="61">
        <f t="shared" ref="J259:J322" si="9">I259/B259</f>
        <v>0.54891569024248754</v>
      </c>
      <c r="K259" s="1">
        <v>8</v>
      </c>
      <c r="L259" s="59">
        <v>0</v>
      </c>
    </row>
    <row r="260" spans="1:12">
      <c r="A260" s="58">
        <v>423</v>
      </c>
      <c r="B260" s="59">
        <v>103.519766</v>
      </c>
      <c r="C260" s="60" t="s">
        <v>141</v>
      </c>
      <c r="D260" s="59">
        <v>0</v>
      </c>
      <c r="E260" s="59">
        <v>0</v>
      </c>
      <c r="F260" s="59">
        <v>72.591175000000007</v>
      </c>
      <c r="G260" s="59">
        <v>26.007249000000002</v>
      </c>
      <c r="H260" s="61">
        <f t="shared" si="8"/>
        <v>0.25122978929453915</v>
      </c>
      <c r="I260" s="59">
        <v>52.383360000000003</v>
      </c>
      <c r="J260" s="61">
        <f t="shared" si="9"/>
        <v>0.50602278216123475</v>
      </c>
      <c r="K260" s="1">
        <v>2</v>
      </c>
      <c r="L260" s="59">
        <v>0</v>
      </c>
    </row>
    <row r="261" spans="1:12">
      <c r="A261" s="58">
        <v>425</v>
      </c>
      <c r="B261" s="59">
        <v>245.81881200000001</v>
      </c>
      <c r="C261" s="60" t="s">
        <v>141</v>
      </c>
      <c r="D261" s="59">
        <v>28.562054</v>
      </c>
      <c r="E261" s="59">
        <v>15.656375000000001</v>
      </c>
      <c r="F261" s="59">
        <v>245.762936</v>
      </c>
      <c r="G261" s="59">
        <v>237.35560799999999</v>
      </c>
      <c r="H261" s="61">
        <f t="shared" si="8"/>
        <v>0.96557137376451063</v>
      </c>
      <c r="I261" s="59">
        <v>170.182052</v>
      </c>
      <c r="J261" s="61">
        <f t="shared" si="9"/>
        <v>0.69230686868668123</v>
      </c>
      <c r="K261" s="1">
        <v>11</v>
      </c>
      <c r="L261" s="59">
        <v>0</v>
      </c>
    </row>
    <row r="262" spans="1:12">
      <c r="A262" s="58">
        <v>426</v>
      </c>
      <c r="B262" s="59">
        <v>1329.500043</v>
      </c>
      <c r="C262" s="60" t="s">
        <v>141</v>
      </c>
      <c r="D262" s="59">
        <v>105.812646</v>
      </c>
      <c r="E262" s="59">
        <v>76.852957000000004</v>
      </c>
      <c r="F262" s="59">
        <v>592.511571</v>
      </c>
      <c r="G262" s="59">
        <v>532.83622400000002</v>
      </c>
      <c r="H262" s="61">
        <f t="shared" si="8"/>
        <v>0.40077939583789846</v>
      </c>
      <c r="I262" s="59">
        <v>635.698351</v>
      </c>
      <c r="J262" s="61">
        <f t="shared" si="9"/>
        <v>0.47814842455029538</v>
      </c>
      <c r="K262" s="1">
        <v>16</v>
      </c>
      <c r="L262" s="59">
        <v>0</v>
      </c>
    </row>
    <row r="263" spans="1:12">
      <c r="A263" s="58">
        <v>427</v>
      </c>
      <c r="B263" s="59">
        <v>612.08657000000005</v>
      </c>
      <c r="C263" s="60" t="s">
        <v>141</v>
      </c>
      <c r="D263" s="59">
        <v>162.469167</v>
      </c>
      <c r="E263" s="59">
        <v>126.122356</v>
      </c>
      <c r="F263" s="59">
        <v>532.62784199999999</v>
      </c>
      <c r="G263" s="59">
        <v>612.05581700000005</v>
      </c>
      <c r="H263" s="61">
        <f t="shared" si="8"/>
        <v>0.99994975710707068</v>
      </c>
      <c r="I263" s="59">
        <v>320.49660299999999</v>
      </c>
      <c r="J263" s="61">
        <f t="shared" si="9"/>
        <v>0.52361319249334282</v>
      </c>
      <c r="K263" s="1">
        <v>15</v>
      </c>
      <c r="L263" s="59">
        <v>0</v>
      </c>
    </row>
    <row r="264" spans="1:12">
      <c r="A264" s="58">
        <v>428</v>
      </c>
      <c r="B264" s="59">
        <v>78.768049000000005</v>
      </c>
      <c r="C264" s="60" t="s">
        <v>141</v>
      </c>
      <c r="D264" s="59">
        <v>0</v>
      </c>
      <c r="E264" s="59">
        <v>0</v>
      </c>
      <c r="F264" s="59">
        <v>35.196052000000002</v>
      </c>
      <c r="G264" s="59">
        <v>5.1E-5</v>
      </c>
      <c r="H264" s="61">
        <f t="shared" si="8"/>
        <v>6.4747065145665843E-7</v>
      </c>
      <c r="I264" s="59">
        <v>22.264896</v>
      </c>
      <c r="J264" s="61">
        <f t="shared" si="9"/>
        <v>0.28266405328891664</v>
      </c>
      <c r="K264" s="1">
        <v>2</v>
      </c>
      <c r="L264" s="59">
        <v>78.768049000000005</v>
      </c>
    </row>
    <row r="265" spans="1:12">
      <c r="A265" s="58">
        <v>431</v>
      </c>
      <c r="B265" s="59">
        <v>194.744023</v>
      </c>
      <c r="C265" s="60" t="s">
        <v>142</v>
      </c>
      <c r="D265" s="59">
        <v>14.134323</v>
      </c>
      <c r="E265" s="59">
        <v>0</v>
      </c>
      <c r="F265" s="59">
        <v>183.55075400000001</v>
      </c>
      <c r="G265" s="59">
        <v>194.744021</v>
      </c>
      <c r="H265" s="61">
        <f t="shared" si="8"/>
        <v>0.99999998973010851</v>
      </c>
      <c r="I265" s="59">
        <v>76.498700999999997</v>
      </c>
      <c r="J265" s="61">
        <f t="shared" si="9"/>
        <v>0.3928166822352232</v>
      </c>
      <c r="K265" s="1">
        <v>0</v>
      </c>
      <c r="L265" s="59">
        <v>0</v>
      </c>
    </row>
    <row r="266" spans="1:12">
      <c r="A266" s="58">
        <v>432</v>
      </c>
      <c r="B266" s="59">
        <v>129.46323000000001</v>
      </c>
      <c r="C266" s="60" t="s">
        <v>141</v>
      </c>
      <c r="D266" s="59">
        <v>0.66078899999999996</v>
      </c>
      <c r="E266" s="59">
        <v>1.030699</v>
      </c>
      <c r="F266" s="59">
        <v>98.945109000000002</v>
      </c>
      <c r="G266" s="59">
        <v>48.724657999999998</v>
      </c>
      <c r="H266" s="61">
        <f t="shared" si="8"/>
        <v>0.37635904804785109</v>
      </c>
      <c r="I266" s="59">
        <v>76.105003999999994</v>
      </c>
      <c r="J266" s="61">
        <f t="shared" si="9"/>
        <v>0.58785034175340745</v>
      </c>
      <c r="K266" s="1">
        <v>1</v>
      </c>
      <c r="L266" s="59">
        <v>0</v>
      </c>
    </row>
    <row r="267" spans="1:12">
      <c r="A267" s="58">
        <v>433</v>
      </c>
      <c r="B267" s="59">
        <v>43.185217999999999</v>
      </c>
      <c r="C267" s="60" t="s">
        <v>141</v>
      </c>
      <c r="D267" s="59">
        <v>0</v>
      </c>
      <c r="E267" s="59">
        <v>0</v>
      </c>
      <c r="F267" s="59">
        <v>36.003450999999998</v>
      </c>
      <c r="G267" s="59">
        <v>43.185212999999997</v>
      </c>
      <c r="H267" s="61">
        <f t="shared" si="8"/>
        <v>0.99999988421964192</v>
      </c>
      <c r="I267" s="59">
        <v>21.085546000000001</v>
      </c>
      <c r="J267" s="61">
        <f t="shared" si="9"/>
        <v>0.48825841286710653</v>
      </c>
      <c r="K267" s="1">
        <v>0</v>
      </c>
      <c r="L267" s="59">
        <v>0</v>
      </c>
    </row>
    <row r="268" spans="1:12">
      <c r="A268" s="58">
        <v>434</v>
      </c>
      <c r="B268" s="59">
        <v>256.98602</v>
      </c>
      <c r="C268" s="60" t="s">
        <v>141</v>
      </c>
      <c r="D268" s="59">
        <v>145.3622</v>
      </c>
      <c r="E268" s="59">
        <v>13.127395999999999</v>
      </c>
      <c r="F268" s="59">
        <v>124.21250999999999</v>
      </c>
      <c r="G268" s="59">
        <v>255.86533399999999</v>
      </c>
      <c r="H268" s="61">
        <f t="shared" si="8"/>
        <v>0.99563911686713535</v>
      </c>
      <c r="I268" s="59">
        <v>122.20783900000001</v>
      </c>
      <c r="J268" s="61">
        <f t="shared" si="9"/>
        <v>0.47554275131386525</v>
      </c>
      <c r="K268" s="1">
        <v>46</v>
      </c>
      <c r="L268" s="59">
        <v>0</v>
      </c>
    </row>
    <row r="269" spans="1:12">
      <c r="A269" s="58">
        <v>435</v>
      </c>
      <c r="B269" s="59">
        <v>31.578486999999999</v>
      </c>
      <c r="C269" s="60" t="s">
        <v>141</v>
      </c>
      <c r="D269" s="59">
        <v>0.14652799999999999</v>
      </c>
      <c r="E269" s="59">
        <v>0</v>
      </c>
      <c r="F269" s="59">
        <v>31.379650000000002</v>
      </c>
      <c r="G269" s="59">
        <v>31.578486000000002</v>
      </c>
      <c r="H269" s="61">
        <f t="shared" si="8"/>
        <v>0.99999996833287175</v>
      </c>
      <c r="I269" s="59">
        <v>10.560207999999999</v>
      </c>
      <c r="J269" s="61">
        <f t="shared" si="9"/>
        <v>0.33441146182842768</v>
      </c>
      <c r="K269" s="1">
        <v>0</v>
      </c>
      <c r="L269" s="59">
        <v>31.578486999999999</v>
      </c>
    </row>
    <row r="270" spans="1:12">
      <c r="A270" s="58">
        <v>436</v>
      </c>
      <c r="B270" s="59">
        <v>296.08435200000002</v>
      </c>
      <c r="C270" s="60" t="s">
        <v>142</v>
      </c>
      <c r="D270" s="59">
        <v>0</v>
      </c>
      <c r="E270" s="59">
        <v>0</v>
      </c>
      <c r="F270" s="59">
        <v>40.761586999999999</v>
      </c>
      <c r="G270" s="59">
        <v>0</v>
      </c>
      <c r="H270" s="61">
        <f t="shared" si="8"/>
        <v>0</v>
      </c>
      <c r="I270" s="59">
        <v>137.900431</v>
      </c>
      <c r="J270" s="61">
        <f t="shared" si="9"/>
        <v>0.46574710912111961</v>
      </c>
      <c r="K270" s="1">
        <v>9</v>
      </c>
      <c r="L270" s="59">
        <v>296.08435200000002</v>
      </c>
    </row>
    <row r="271" spans="1:12">
      <c r="A271" s="58">
        <v>437</v>
      </c>
      <c r="B271" s="59">
        <v>13.063040000000001</v>
      </c>
      <c r="C271" s="60" t="s">
        <v>141</v>
      </c>
      <c r="D271" s="59">
        <v>0.181057</v>
      </c>
      <c r="E271" s="59">
        <v>0</v>
      </c>
      <c r="F271" s="59">
        <v>6.9620959999999998</v>
      </c>
      <c r="G271" s="59">
        <v>13.063040000000001</v>
      </c>
      <c r="H271" s="61">
        <f t="shared" si="8"/>
        <v>1</v>
      </c>
      <c r="I271" s="59">
        <v>3.0614499999999998</v>
      </c>
      <c r="J271" s="61">
        <f t="shared" si="9"/>
        <v>0.23435968962814166</v>
      </c>
      <c r="K271" s="1">
        <v>0</v>
      </c>
      <c r="L271" s="59">
        <v>13.063040000000001</v>
      </c>
    </row>
    <row r="272" spans="1:12">
      <c r="A272" s="58">
        <v>438</v>
      </c>
      <c r="B272" s="59">
        <v>1659.592204</v>
      </c>
      <c r="C272" s="60" t="s">
        <v>142</v>
      </c>
      <c r="D272" s="59">
        <v>5.0411859999999997</v>
      </c>
      <c r="E272" s="59">
        <v>33.286822999999998</v>
      </c>
      <c r="F272" s="59">
        <v>104.60626600000001</v>
      </c>
      <c r="G272" s="59">
        <v>35.891148000000001</v>
      </c>
      <c r="H272" s="61">
        <f t="shared" si="8"/>
        <v>2.1626486261802181E-2</v>
      </c>
      <c r="I272" s="59">
        <v>229.764003</v>
      </c>
      <c r="J272" s="61">
        <f t="shared" si="9"/>
        <v>0.13844606069263024</v>
      </c>
      <c r="K272" s="1">
        <v>16</v>
      </c>
      <c r="L272" s="59">
        <v>1245.8364730000001</v>
      </c>
    </row>
    <row r="273" spans="1:12">
      <c r="A273" s="58">
        <v>440</v>
      </c>
      <c r="B273" s="59">
        <v>54.316879999999998</v>
      </c>
      <c r="C273" s="60" t="s">
        <v>141</v>
      </c>
      <c r="D273" s="59">
        <v>5.8326000000000003E-2</v>
      </c>
      <c r="E273" s="59">
        <v>0</v>
      </c>
      <c r="F273" s="59">
        <v>35.667862999999997</v>
      </c>
      <c r="G273" s="59">
        <v>36.124591000000002</v>
      </c>
      <c r="H273" s="61">
        <f t="shared" si="8"/>
        <v>0.66507117124547666</v>
      </c>
      <c r="I273" s="59">
        <v>22.667383999999998</v>
      </c>
      <c r="J273" s="61">
        <f t="shared" si="9"/>
        <v>0.41731748951707093</v>
      </c>
      <c r="K273" s="1">
        <v>0</v>
      </c>
      <c r="L273" s="59">
        <v>54.316879999999998</v>
      </c>
    </row>
    <row r="274" spans="1:12">
      <c r="A274" s="58">
        <v>441</v>
      </c>
      <c r="B274" s="59">
        <v>243.564885</v>
      </c>
      <c r="C274" s="60" t="s">
        <v>142</v>
      </c>
      <c r="D274" s="59">
        <v>0</v>
      </c>
      <c r="E274" s="59">
        <v>0</v>
      </c>
      <c r="F274" s="59">
        <v>0</v>
      </c>
      <c r="G274" s="59">
        <v>0</v>
      </c>
      <c r="H274" s="61">
        <f t="shared" si="8"/>
        <v>0</v>
      </c>
      <c r="I274" s="59">
        <v>41.395288000000001</v>
      </c>
      <c r="J274" s="61">
        <f t="shared" si="9"/>
        <v>0.16995589491481911</v>
      </c>
      <c r="K274" s="1">
        <v>0</v>
      </c>
      <c r="L274" s="59">
        <v>0</v>
      </c>
    </row>
    <row r="275" spans="1:12">
      <c r="A275" s="58">
        <v>443</v>
      </c>
      <c r="B275" s="59">
        <v>6.9126510000000003</v>
      </c>
      <c r="C275" s="60" t="s">
        <v>141</v>
      </c>
      <c r="D275" s="59">
        <v>0</v>
      </c>
      <c r="E275" s="59">
        <v>0</v>
      </c>
      <c r="F275" s="59">
        <v>6.8936000000000002</v>
      </c>
      <c r="G275" s="59">
        <v>0</v>
      </c>
      <c r="H275" s="61">
        <f t="shared" si="8"/>
        <v>0</v>
      </c>
      <c r="I275" s="59">
        <v>2.4533719999999999</v>
      </c>
      <c r="J275" s="61">
        <f t="shared" si="9"/>
        <v>0.35491043884610979</v>
      </c>
      <c r="K275" s="1">
        <v>0</v>
      </c>
      <c r="L275" s="59">
        <v>0</v>
      </c>
    </row>
    <row r="276" spans="1:12">
      <c r="A276" s="58">
        <v>448</v>
      </c>
      <c r="B276" s="59">
        <v>1717.8398159999999</v>
      </c>
      <c r="C276" s="60" t="s">
        <v>141</v>
      </c>
      <c r="D276" s="59">
        <v>17.9984</v>
      </c>
      <c r="E276" s="59">
        <v>0</v>
      </c>
      <c r="F276" s="59">
        <v>257.76274100000001</v>
      </c>
      <c r="G276" s="59">
        <v>18.411251</v>
      </c>
      <c r="H276" s="61">
        <f t="shared" si="8"/>
        <v>1.0717676251602262E-2</v>
      </c>
      <c r="I276" s="59">
        <v>652.63595599999996</v>
      </c>
      <c r="J276" s="61">
        <f t="shared" si="9"/>
        <v>0.37991665458055723</v>
      </c>
      <c r="K276" s="1">
        <v>254</v>
      </c>
      <c r="L276" s="59">
        <v>354.31814000000003</v>
      </c>
    </row>
    <row r="277" spans="1:12">
      <c r="A277" s="58">
        <v>451</v>
      </c>
      <c r="B277" s="59">
        <v>98.677509000000001</v>
      </c>
      <c r="C277" s="60" t="s">
        <v>141</v>
      </c>
      <c r="D277" s="59">
        <v>0</v>
      </c>
      <c r="E277" s="59">
        <v>0</v>
      </c>
      <c r="F277" s="59">
        <v>68.859508000000005</v>
      </c>
      <c r="G277" s="59">
        <v>85.662485000000004</v>
      </c>
      <c r="H277" s="61">
        <f t="shared" si="8"/>
        <v>0.86810546666718147</v>
      </c>
      <c r="I277" s="59">
        <v>69.593934000000004</v>
      </c>
      <c r="J277" s="61">
        <f t="shared" si="9"/>
        <v>0.70526642499660186</v>
      </c>
      <c r="K277" s="1">
        <v>0</v>
      </c>
      <c r="L277" s="59">
        <v>0</v>
      </c>
    </row>
    <row r="278" spans="1:12">
      <c r="A278" s="58">
        <v>452</v>
      </c>
      <c r="B278" s="59">
        <v>31.577020999999998</v>
      </c>
      <c r="C278" s="60" t="s">
        <v>141</v>
      </c>
      <c r="D278" s="59">
        <v>3.2276479999999999</v>
      </c>
      <c r="E278" s="59">
        <v>0</v>
      </c>
      <c r="F278" s="59">
        <v>16.629534</v>
      </c>
      <c r="G278" s="59">
        <v>31.577020999999998</v>
      </c>
      <c r="H278" s="61">
        <f t="shared" si="8"/>
        <v>1</v>
      </c>
      <c r="I278" s="59">
        <v>25.142672000000001</v>
      </c>
      <c r="J278" s="61">
        <f t="shared" si="9"/>
        <v>0.79623318488466666</v>
      </c>
      <c r="K278" s="1">
        <v>1</v>
      </c>
      <c r="L278" s="59">
        <v>0</v>
      </c>
    </row>
    <row r="279" spans="1:12">
      <c r="A279" s="58">
        <v>453</v>
      </c>
      <c r="B279" s="59">
        <v>3140.1702249999998</v>
      </c>
      <c r="C279" s="60" t="s">
        <v>141</v>
      </c>
      <c r="D279" s="59">
        <v>0</v>
      </c>
      <c r="E279" s="59">
        <v>8.9560000000000004E-3</v>
      </c>
      <c r="F279" s="59">
        <v>2083.5605639999999</v>
      </c>
      <c r="G279" s="59">
        <v>2717.9087890000001</v>
      </c>
      <c r="H279" s="61">
        <f t="shared" si="8"/>
        <v>0.86552912557471318</v>
      </c>
      <c r="I279" s="59">
        <v>2570.3757489999998</v>
      </c>
      <c r="J279" s="61">
        <f t="shared" si="9"/>
        <v>0.81854662799371014</v>
      </c>
      <c r="K279" s="1">
        <v>484</v>
      </c>
      <c r="L279" s="59">
        <v>0</v>
      </c>
    </row>
    <row r="280" spans="1:12">
      <c r="A280" s="58">
        <v>454</v>
      </c>
      <c r="B280" s="59">
        <v>472.69581699999998</v>
      </c>
      <c r="C280" s="60" t="s">
        <v>141</v>
      </c>
      <c r="D280" s="59">
        <v>248.98352</v>
      </c>
      <c r="E280" s="59">
        <v>59.310842999999998</v>
      </c>
      <c r="F280" s="59">
        <v>451.86016499999999</v>
      </c>
      <c r="G280" s="59">
        <v>446.59224499999999</v>
      </c>
      <c r="H280" s="61">
        <f t="shared" si="8"/>
        <v>0.94477723080845455</v>
      </c>
      <c r="I280" s="59">
        <v>223.57229699999999</v>
      </c>
      <c r="J280" s="61">
        <f t="shared" si="9"/>
        <v>0.47297286956952278</v>
      </c>
      <c r="K280" s="1">
        <v>6</v>
      </c>
      <c r="L280" s="59">
        <v>0</v>
      </c>
    </row>
    <row r="281" spans="1:12">
      <c r="A281" s="58">
        <v>455</v>
      </c>
      <c r="B281" s="59">
        <v>825.06658100000004</v>
      </c>
      <c r="C281" s="60" t="s">
        <v>142</v>
      </c>
      <c r="D281" s="59">
        <v>0</v>
      </c>
      <c r="E281" s="59">
        <v>0</v>
      </c>
      <c r="F281" s="59">
        <v>339.41990399999997</v>
      </c>
      <c r="G281" s="59">
        <v>0</v>
      </c>
      <c r="H281" s="61">
        <f t="shared" si="8"/>
        <v>0</v>
      </c>
      <c r="I281" s="59">
        <v>530.62346600000001</v>
      </c>
      <c r="J281" s="61">
        <f t="shared" si="9"/>
        <v>0.64312805562536779</v>
      </c>
      <c r="K281" s="1">
        <v>70</v>
      </c>
      <c r="L281" s="59">
        <v>824.02133800000001</v>
      </c>
    </row>
    <row r="282" spans="1:12">
      <c r="A282" s="58">
        <v>457</v>
      </c>
      <c r="B282" s="59">
        <v>902.55443300000002</v>
      </c>
      <c r="C282" s="60" t="s">
        <v>141</v>
      </c>
      <c r="D282" s="59">
        <v>4.6399990000000004</v>
      </c>
      <c r="E282" s="59">
        <v>55.524380999999998</v>
      </c>
      <c r="F282" s="59">
        <v>25.957311000000001</v>
      </c>
      <c r="G282" s="59">
        <v>3.5150000000000001E-2</v>
      </c>
      <c r="H282" s="61">
        <f t="shared" si="8"/>
        <v>3.8945019507759707E-5</v>
      </c>
      <c r="I282" s="59">
        <v>92.515393000000003</v>
      </c>
      <c r="J282" s="61">
        <f t="shared" si="9"/>
        <v>0.10250394836850799</v>
      </c>
      <c r="K282" s="1">
        <v>21</v>
      </c>
      <c r="L282" s="59">
        <v>423.07234</v>
      </c>
    </row>
    <row r="283" spans="1:12">
      <c r="A283" s="58">
        <v>463</v>
      </c>
      <c r="B283" s="59">
        <v>348.529561</v>
      </c>
      <c r="C283" s="60" t="s">
        <v>141</v>
      </c>
      <c r="D283" s="59">
        <v>3.0679630000000002</v>
      </c>
      <c r="E283" s="59">
        <v>0</v>
      </c>
      <c r="F283" s="59">
        <v>292.58040299999999</v>
      </c>
      <c r="G283" s="59">
        <v>233.25099299999999</v>
      </c>
      <c r="H283" s="61">
        <f t="shared" si="8"/>
        <v>0.66924306888275686</v>
      </c>
      <c r="I283" s="59">
        <v>124.272909</v>
      </c>
      <c r="J283" s="61">
        <f t="shared" si="9"/>
        <v>0.35656346808413186</v>
      </c>
      <c r="K283" s="1">
        <v>10</v>
      </c>
      <c r="L283" s="59">
        <v>345.04439300000001</v>
      </c>
    </row>
    <row r="284" spans="1:12">
      <c r="A284" s="58">
        <v>469</v>
      </c>
      <c r="B284" s="59">
        <v>40.029373</v>
      </c>
      <c r="C284" s="60" t="s">
        <v>142</v>
      </c>
      <c r="D284" s="59">
        <v>19.909942999999998</v>
      </c>
      <c r="E284" s="59">
        <v>0</v>
      </c>
      <c r="F284" s="59">
        <v>7.9612230000000004</v>
      </c>
      <c r="G284" s="59">
        <v>40.029373</v>
      </c>
      <c r="H284" s="61">
        <f t="shared" si="8"/>
        <v>1</v>
      </c>
      <c r="I284" s="59">
        <v>12.625722</v>
      </c>
      <c r="J284" s="61">
        <f t="shared" si="9"/>
        <v>0.31541143549762818</v>
      </c>
      <c r="K284" s="1">
        <v>3</v>
      </c>
      <c r="L284" s="59">
        <v>0</v>
      </c>
    </row>
    <row r="285" spans="1:12">
      <c r="A285" s="58">
        <v>470</v>
      </c>
      <c r="B285" s="59">
        <v>458.96625599999999</v>
      </c>
      <c r="C285" s="60" t="s">
        <v>142</v>
      </c>
      <c r="D285" s="59">
        <v>0</v>
      </c>
      <c r="E285" s="59">
        <v>0</v>
      </c>
      <c r="F285" s="59">
        <v>347.59988800000002</v>
      </c>
      <c r="G285" s="59">
        <v>458.93774100000002</v>
      </c>
      <c r="H285" s="61">
        <f t="shared" si="8"/>
        <v>0.99993787124951516</v>
      </c>
      <c r="I285" s="59">
        <v>164.823666</v>
      </c>
      <c r="J285" s="61">
        <f t="shared" si="9"/>
        <v>0.35911935538895046</v>
      </c>
      <c r="K285" s="1">
        <v>5</v>
      </c>
      <c r="L285" s="59">
        <v>0</v>
      </c>
    </row>
    <row r="286" spans="1:12">
      <c r="A286" s="58">
        <v>471</v>
      </c>
      <c r="B286" s="59">
        <v>180.07235499999999</v>
      </c>
      <c r="C286" s="60" t="s">
        <v>141</v>
      </c>
      <c r="D286" s="59">
        <v>0</v>
      </c>
      <c r="E286" s="59">
        <v>0</v>
      </c>
      <c r="F286" s="59">
        <v>4.1348570000000002</v>
      </c>
      <c r="G286" s="59">
        <v>0</v>
      </c>
      <c r="H286" s="61">
        <f t="shared" si="8"/>
        <v>0</v>
      </c>
      <c r="I286" s="59">
        <v>2.786343</v>
      </c>
      <c r="J286" s="61">
        <f t="shared" si="9"/>
        <v>1.547346343085256E-2</v>
      </c>
      <c r="K286" s="1">
        <v>31</v>
      </c>
      <c r="L286" s="59">
        <v>0</v>
      </c>
    </row>
    <row r="287" spans="1:12">
      <c r="A287" s="58">
        <v>472</v>
      </c>
      <c r="B287" s="59">
        <v>143.454871</v>
      </c>
      <c r="C287" s="60" t="s">
        <v>141</v>
      </c>
      <c r="D287" s="59">
        <v>7.734966</v>
      </c>
      <c r="E287" s="59">
        <v>0</v>
      </c>
      <c r="F287" s="59">
        <v>85.665509999999998</v>
      </c>
      <c r="G287" s="59">
        <v>129.59507500000001</v>
      </c>
      <c r="H287" s="61">
        <f t="shared" si="8"/>
        <v>0.90338567172110884</v>
      </c>
      <c r="I287" s="59">
        <v>40.221578999999998</v>
      </c>
      <c r="J287" s="61">
        <f t="shared" si="9"/>
        <v>0.28037792456695321</v>
      </c>
      <c r="K287" s="1">
        <v>0</v>
      </c>
      <c r="L287" s="59">
        <v>0</v>
      </c>
    </row>
    <row r="288" spans="1:12">
      <c r="A288" s="58">
        <v>473</v>
      </c>
      <c r="B288" s="59">
        <v>70.258536000000007</v>
      </c>
      <c r="C288" s="60" t="s">
        <v>142</v>
      </c>
      <c r="D288" s="59">
        <v>9.5532389999999996</v>
      </c>
      <c r="E288" s="59">
        <v>0</v>
      </c>
      <c r="F288" s="59">
        <v>67.032424000000006</v>
      </c>
      <c r="G288" s="59">
        <v>70.258536000000007</v>
      </c>
      <c r="H288" s="61">
        <f t="shared" si="8"/>
        <v>1</v>
      </c>
      <c r="I288" s="59">
        <v>50.235706</v>
      </c>
      <c r="J288" s="61">
        <f t="shared" si="9"/>
        <v>0.71501213745757519</v>
      </c>
      <c r="K288" s="1">
        <v>1</v>
      </c>
      <c r="L288" s="59">
        <v>0</v>
      </c>
    </row>
    <row r="289" spans="1:12">
      <c r="A289" s="58">
        <v>474</v>
      </c>
      <c r="B289" s="59">
        <v>129.83305300000001</v>
      </c>
      <c r="C289" s="60" t="s">
        <v>142</v>
      </c>
      <c r="D289" s="59">
        <v>9.4276879999999998</v>
      </c>
      <c r="E289" s="59">
        <v>0</v>
      </c>
      <c r="F289" s="59">
        <v>62.866129000000001</v>
      </c>
      <c r="G289" s="59">
        <v>118.990824</v>
      </c>
      <c r="H289" s="61">
        <f t="shared" si="8"/>
        <v>0.91649099555565405</v>
      </c>
      <c r="I289" s="59">
        <v>72.959971999999993</v>
      </c>
      <c r="J289" s="61">
        <f t="shared" si="9"/>
        <v>0.56195221720619937</v>
      </c>
      <c r="K289" s="1">
        <v>0</v>
      </c>
      <c r="L289" s="59">
        <v>0</v>
      </c>
    </row>
    <row r="290" spans="1:12">
      <c r="A290" s="58">
        <v>475</v>
      </c>
      <c r="B290" s="59">
        <v>131.97776099999999</v>
      </c>
      <c r="C290" s="60" t="s">
        <v>141</v>
      </c>
      <c r="D290" s="59">
        <v>0</v>
      </c>
      <c r="E290" s="59">
        <v>0</v>
      </c>
      <c r="F290" s="59">
        <v>65.254896000000002</v>
      </c>
      <c r="G290" s="59">
        <v>15.430503</v>
      </c>
      <c r="H290" s="61">
        <f t="shared" si="8"/>
        <v>0.11691744793276196</v>
      </c>
      <c r="I290" s="59">
        <v>20.147763999999999</v>
      </c>
      <c r="J290" s="61">
        <f t="shared" si="9"/>
        <v>0.1526602955478234</v>
      </c>
      <c r="K290" s="1">
        <v>7</v>
      </c>
      <c r="L290" s="59">
        <v>0</v>
      </c>
    </row>
    <row r="291" spans="1:12">
      <c r="A291" s="58">
        <v>476</v>
      </c>
      <c r="B291" s="59">
        <v>55.427245999999997</v>
      </c>
      <c r="C291" s="60" t="s">
        <v>141</v>
      </c>
      <c r="D291" s="59">
        <v>0</v>
      </c>
      <c r="E291" s="59">
        <v>0</v>
      </c>
      <c r="F291" s="59">
        <v>0</v>
      </c>
      <c r="G291" s="59">
        <v>55.427245999999997</v>
      </c>
      <c r="H291" s="61">
        <f t="shared" si="8"/>
        <v>1</v>
      </c>
      <c r="I291" s="59">
        <v>39.686464000000001</v>
      </c>
      <c r="J291" s="61">
        <f t="shared" si="9"/>
        <v>0.71601002871403718</v>
      </c>
      <c r="K291" s="1">
        <v>2</v>
      </c>
      <c r="L291" s="59">
        <v>0</v>
      </c>
    </row>
    <row r="292" spans="1:12">
      <c r="A292" s="58">
        <v>477</v>
      </c>
      <c r="B292" s="59">
        <v>452.51924600000001</v>
      </c>
      <c r="C292" s="60" t="s">
        <v>142</v>
      </c>
      <c r="D292" s="59">
        <v>0</v>
      </c>
      <c r="E292" s="59">
        <v>0</v>
      </c>
      <c r="F292" s="59">
        <v>365.71102999999999</v>
      </c>
      <c r="G292" s="59">
        <v>399.82066099999997</v>
      </c>
      <c r="H292" s="61">
        <f t="shared" si="8"/>
        <v>0.88354399185045929</v>
      </c>
      <c r="I292" s="59">
        <v>107.27527499999999</v>
      </c>
      <c r="J292" s="61">
        <f t="shared" si="9"/>
        <v>0.23706234806198717</v>
      </c>
      <c r="K292" s="1">
        <v>3</v>
      </c>
      <c r="L292" s="59">
        <v>0</v>
      </c>
    </row>
    <row r="293" spans="1:12">
      <c r="A293" s="58">
        <v>478</v>
      </c>
      <c r="B293" s="59">
        <v>73.284375999999995</v>
      </c>
      <c r="C293" s="60" t="s">
        <v>141</v>
      </c>
      <c r="D293" s="59">
        <v>4.5207389999999998</v>
      </c>
      <c r="E293" s="59">
        <v>0</v>
      </c>
      <c r="F293" s="59">
        <v>52.608310000000003</v>
      </c>
      <c r="G293" s="59">
        <v>67.396495999999999</v>
      </c>
      <c r="H293" s="61">
        <f t="shared" si="8"/>
        <v>0.91965709034624243</v>
      </c>
      <c r="I293" s="59">
        <v>48.378546999999998</v>
      </c>
      <c r="J293" s="61">
        <f t="shared" si="9"/>
        <v>0.66014817401187942</v>
      </c>
      <c r="K293" s="1">
        <v>5</v>
      </c>
      <c r="L293" s="59">
        <v>0</v>
      </c>
    </row>
    <row r="294" spans="1:12">
      <c r="A294" s="58">
        <v>479</v>
      </c>
      <c r="B294" s="59">
        <v>108.120561</v>
      </c>
      <c r="C294" s="60" t="s">
        <v>141</v>
      </c>
      <c r="D294" s="59">
        <v>0</v>
      </c>
      <c r="E294" s="59">
        <v>7.9999999999999996E-6</v>
      </c>
      <c r="F294" s="59">
        <v>25.347538</v>
      </c>
      <c r="G294" s="59">
        <v>0.16390399999999999</v>
      </c>
      <c r="H294" s="61">
        <f t="shared" si="8"/>
        <v>1.5159373803101152E-3</v>
      </c>
      <c r="I294" s="59">
        <v>25.349893999999999</v>
      </c>
      <c r="J294" s="61">
        <f t="shared" si="9"/>
        <v>0.23445951228462458</v>
      </c>
      <c r="K294" s="1">
        <v>5</v>
      </c>
      <c r="L294" s="59">
        <v>0</v>
      </c>
    </row>
    <row r="295" spans="1:12">
      <c r="A295" s="58">
        <v>480</v>
      </c>
      <c r="B295" s="59">
        <v>21.374310000000001</v>
      </c>
      <c r="C295" s="60" t="s">
        <v>142</v>
      </c>
      <c r="D295" s="59">
        <v>0</v>
      </c>
      <c r="E295" s="59">
        <v>0</v>
      </c>
      <c r="F295" s="59">
        <v>17.749303000000001</v>
      </c>
      <c r="G295" s="59">
        <v>21.374310000000001</v>
      </c>
      <c r="H295" s="61">
        <f t="shared" si="8"/>
        <v>1</v>
      </c>
      <c r="I295" s="59">
        <v>16.504936000000001</v>
      </c>
      <c r="J295" s="61">
        <f t="shared" si="9"/>
        <v>0.77218567523349291</v>
      </c>
      <c r="K295" s="1">
        <v>0</v>
      </c>
      <c r="L295" s="59">
        <v>0</v>
      </c>
    </row>
    <row r="296" spans="1:12">
      <c r="A296" s="58">
        <v>481</v>
      </c>
      <c r="B296" s="59">
        <v>72.197613000000004</v>
      </c>
      <c r="C296" s="60" t="s">
        <v>141</v>
      </c>
      <c r="D296" s="59">
        <v>0</v>
      </c>
      <c r="E296" s="59">
        <v>0</v>
      </c>
      <c r="F296" s="59">
        <v>52.519303999999998</v>
      </c>
      <c r="G296" s="59">
        <v>38.719529000000001</v>
      </c>
      <c r="H296" s="61">
        <f t="shared" si="8"/>
        <v>0.53629929565676915</v>
      </c>
      <c r="I296" s="59">
        <v>20.981058999999998</v>
      </c>
      <c r="J296" s="61">
        <f t="shared" si="9"/>
        <v>0.29060599274937243</v>
      </c>
      <c r="K296" s="1">
        <v>0</v>
      </c>
      <c r="L296" s="59">
        <v>0</v>
      </c>
    </row>
    <row r="297" spans="1:12">
      <c r="A297" s="58">
        <v>482</v>
      </c>
      <c r="B297" s="59">
        <v>18.444481</v>
      </c>
      <c r="C297" s="60" t="s">
        <v>142</v>
      </c>
      <c r="D297" s="59">
        <v>0</v>
      </c>
      <c r="E297" s="59">
        <v>0</v>
      </c>
      <c r="F297" s="59">
        <v>5.1232309999999996</v>
      </c>
      <c r="G297" s="59">
        <v>18.444481</v>
      </c>
      <c r="H297" s="61">
        <f t="shared" si="8"/>
        <v>1</v>
      </c>
      <c r="I297" s="59">
        <v>12.769816</v>
      </c>
      <c r="J297" s="61">
        <f t="shared" si="9"/>
        <v>0.69233804952278144</v>
      </c>
      <c r="K297" s="1">
        <v>0</v>
      </c>
      <c r="L297" s="59">
        <v>0</v>
      </c>
    </row>
    <row r="298" spans="1:12">
      <c r="A298" s="58">
        <v>484</v>
      </c>
      <c r="B298" s="59">
        <v>136.48183499999999</v>
      </c>
      <c r="C298" s="60" t="s">
        <v>142</v>
      </c>
      <c r="D298" s="59">
        <v>61.191364999999998</v>
      </c>
      <c r="E298" s="59">
        <v>8.1072310000000005</v>
      </c>
      <c r="F298" s="59">
        <v>58.733243000000002</v>
      </c>
      <c r="G298" s="59">
        <v>136.48179999999999</v>
      </c>
      <c r="H298" s="61">
        <f t="shared" si="8"/>
        <v>0.99999974355561683</v>
      </c>
      <c r="I298" s="59">
        <v>85.970273000000006</v>
      </c>
      <c r="J298" s="61">
        <f t="shared" si="9"/>
        <v>0.62990267532672028</v>
      </c>
      <c r="K298" s="1">
        <v>4</v>
      </c>
      <c r="L298" s="59">
        <v>0</v>
      </c>
    </row>
    <row r="299" spans="1:12">
      <c r="A299" s="58">
        <v>485</v>
      </c>
      <c r="B299" s="59">
        <v>161.131777</v>
      </c>
      <c r="C299" s="60" t="s">
        <v>141</v>
      </c>
      <c r="D299" s="59">
        <v>0</v>
      </c>
      <c r="E299" s="59">
        <v>0</v>
      </c>
      <c r="F299" s="59">
        <v>115.494118</v>
      </c>
      <c r="G299" s="59">
        <v>14.789599000000001</v>
      </c>
      <c r="H299" s="61">
        <f t="shared" si="8"/>
        <v>9.1785737582972232E-2</v>
      </c>
      <c r="I299" s="59">
        <v>24.012702999999998</v>
      </c>
      <c r="J299" s="61">
        <f t="shared" si="9"/>
        <v>0.14902524782557322</v>
      </c>
      <c r="K299" s="1">
        <v>8</v>
      </c>
      <c r="L299" s="59">
        <v>0</v>
      </c>
    </row>
    <row r="300" spans="1:12">
      <c r="A300" s="58">
        <v>486</v>
      </c>
      <c r="B300" s="59">
        <v>29.706206999999999</v>
      </c>
      <c r="C300" s="60" t="s">
        <v>142</v>
      </c>
      <c r="D300" s="59">
        <v>0</v>
      </c>
      <c r="E300" s="59">
        <v>0</v>
      </c>
      <c r="F300" s="59">
        <v>24.613993000000001</v>
      </c>
      <c r="G300" s="59">
        <v>29.706206999999999</v>
      </c>
      <c r="H300" s="61">
        <f t="shared" si="8"/>
        <v>1</v>
      </c>
      <c r="I300" s="59">
        <v>23.619109000000002</v>
      </c>
      <c r="J300" s="61">
        <f t="shared" si="9"/>
        <v>0.79509002950124208</v>
      </c>
      <c r="K300" s="1">
        <v>0</v>
      </c>
      <c r="L300" s="59">
        <v>0</v>
      </c>
    </row>
    <row r="301" spans="1:12">
      <c r="A301" s="58">
        <v>487</v>
      </c>
      <c r="B301" s="59">
        <v>238.92593099999999</v>
      </c>
      <c r="C301" s="60" t="s">
        <v>142</v>
      </c>
      <c r="D301" s="59">
        <v>8.9529350000000001</v>
      </c>
      <c r="E301" s="59">
        <v>30.865129</v>
      </c>
      <c r="F301" s="59">
        <v>157.30560500000001</v>
      </c>
      <c r="G301" s="59">
        <v>135.146188</v>
      </c>
      <c r="H301" s="61">
        <f t="shared" si="8"/>
        <v>0.56564052061808223</v>
      </c>
      <c r="I301" s="59">
        <v>87.374917999999994</v>
      </c>
      <c r="J301" s="61">
        <f t="shared" si="9"/>
        <v>0.36569876544710417</v>
      </c>
      <c r="K301" s="1">
        <v>13</v>
      </c>
      <c r="L301" s="59">
        <v>136.65061499999999</v>
      </c>
    </row>
    <row r="302" spans="1:12">
      <c r="A302" s="58">
        <v>488</v>
      </c>
      <c r="B302" s="59">
        <v>113.27884899999999</v>
      </c>
      <c r="C302" s="60" t="s">
        <v>142</v>
      </c>
      <c r="D302" s="59">
        <v>0</v>
      </c>
      <c r="E302" s="59">
        <v>0</v>
      </c>
      <c r="F302" s="59">
        <v>14.089945</v>
      </c>
      <c r="G302" s="59">
        <v>0</v>
      </c>
      <c r="H302" s="61">
        <f t="shared" si="8"/>
        <v>0</v>
      </c>
      <c r="I302" s="59">
        <v>21.754618000000001</v>
      </c>
      <c r="J302" s="61">
        <f t="shared" si="9"/>
        <v>0.19204483619002874</v>
      </c>
      <c r="K302" s="1">
        <v>2</v>
      </c>
      <c r="L302" s="59">
        <v>113.27884899999999</v>
      </c>
    </row>
    <row r="303" spans="1:12">
      <c r="A303" s="58">
        <v>489</v>
      </c>
      <c r="B303" s="59">
        <v>104.517701</v>
      </c>
      <c r="C303" s="60" t="s">
        <v>141</v>
      </c>
      <c r="D303" s="59">
        <v>0</v>
      </c>
      <c r="E303" s="59">
        <v>0</v>
      </c>
      <c r="F303" s="59">
        <v>103.14070599999999</v>
      </c>
      <c r="G303" s="59">
        <v>67.497148999999993</v>
      </c>
      <c r="H303" s="61">
        <f t="shared" si="8"/>
        <v>0.64579634219087911</v>
      </c>
      <c r="I303" s="59">
        <v>68.684064000000006</v>
      </c>
      <c r="J303" s="61">
        <f t="shared" si="9"/>
        <v>0.6571524568838345</v>
      </c>
      <c r="K303" s="1">
        <v>0</v>
      </c>
      <c r="L303" s="59">
        <v>0</v>
      </c>
    </row>
    <row r="304" spans="1:12">
      <c r="A304" s="58">
        <v>490</v>
      </c>
      <c r="B304" s="59">
        <v>648.96091200000001</v>
      </c>
      <c r="C304" s="60" t="s">
        <v>142</v>
      </c>
      <c r="D304" s="59">
        <v>538.32509400000004</v>
      </c>
      <c r="E304" s="59">
        <v>95.899991</v>
      </c>
      <c r="F304" s="59">
        <v>290.44067899999999</v>
      </c>
      <c r="G304" s="59">
        <v>571.21191199999998</v>
      </c>
      <c r="H304" s="61">
        <f t="shared" si="8"/>
        <v>0.88019463335566805</v>
      </c>
      <c r="I304" s="59">
        <v>338.34292499999998</v>
      </c>
      <c r="J304" s="61">
        <f t="shared" si="9"/>
        <v>0.52136102305033738</v>
      </c>
      <c r="K304" s="1">
        <v>11</v>
      </c>
      <c r="L304" s="59">
        <v>0</v>
      </c>
    </row>
    <row r="305" spans="1:12">
      <c r="A305" s="58">
        <v>491</v>
      </c>
      <c r="B305" s="59">
        <v>138.29162299999999</v>
      </c>
      <c r="C305" s="60" t="s">
        <v>142</v>
      </c>
      <c r="D305" s="59">
        <v>113.211867</v>
      </c>
      <c r="E305" s="59">
        <v>22.694434000000001</v>
      </c>
      <c r="F305" s="59">
        <v>135.82978700000001</v>
      </c>
      <c r="G305" s="59">
        <v>138.29162299999999</v>
      </c>
      <c r="H305" s="61">
        <f t="shared" si="8"/>
        <v>1</v>
      </c>
      <c r="I305" s="59">
        <v>86.431466999999998</v>
      </c>
      <c r="J305" s="61">
        <f t="shared" si="9"/>
        <v>0.62499423410483801</v>
      </c>
      <c r="K305" s="1">
        <v>0</v>
      </c>
      <c r="L305" s="59">
        <v>0</v>
      </c>
    </row>
    <row r="306" spans="1:12">
      <c r="A306" s="58">
        <v>493</v>
      </c>
      <c r="B306" s="59">
        <v>141.49385899999999</v>
      </c>
      <c r="C306" s="60" t="s">
        <v>142</v>
      </c>
      <c r="D306" s="59">
        <v>0</v>
      </c>
      <c r="E306" s="59">
        <v>0</v>
      </c>
      <c r="F306" s="59">
        <v>133.158884</v>
      </c>
      <c r="G306" s="59">
        <v>129.13092800000001</v>
      </c>
      <c r="H306" s="61">
        <f t="shared" si="8"/>
        <v>0.91262567091339297</v>
      </c>
      <c r="I306" s="59">
        <v>69.157028999999994</v>
      </c>
      <c r="J306" s="61">
        <f t="shared" si="9"/>
        <v>0.48876346640598728</v>
      </c>
      <c r="K306" s="1">
        <v>344</v>
      </c>
      <c r="L306" s="59">
        <v>0</v>
      </c>
    </row>
    <row r="307" spans="1:12">
      <c r="A307" s="58">
        <v>500</v>
      </c>
      <c r="B307" s="59">
        <v>103.251587</v>
      </c>
      <c r="C307" s="60" t="s">
        <v>142</v>
      </c>
      <c r="D307" s="59">
        <v>0</v>
      </c>
      <c r="E307" s="59">
        <v>0</v>
      </c>
      <c r="F307" s="59">
        <v>34.671320999999999</v>
      </c>
      <c r="G307" s="59">
        <v>81.675678000000005</v>
      </c>
      <c r="H307" s="61">
        <f t="shared" si="8"/>
        <v>0.79103557023293025</v>
      </c>
      <c r="I307" s="59">
        <v>43.365920000000003</v>
      </c>
      <c r="J307" s="61">
        <f t="shared" si="9"/>
        <v>0.42000245478067083</v>
      </c>
      <c r="K307" s="1">
        <v>23</v>
      </c>
      <c r="L307" s="59">
        <v>0</v>
      </c>
    </row>
    <row r="308" spans="1:12">
      <c r="A308" s="58">
        <v>512</v>
      </c>
      <c r="B308" s="59">
        <v>279.46348999999998</v>
      </c>
      <c r="C308" s="60" t="s">
        <v>141</v>
      </c>
      <c r="D308" s="59">
        <v>8.2914849999999998</v>
      </c>
      <c r="E308" s="59">
        <v>9.1795609999999996</v>
      </c>
      <c r="F308" s="59">
        <v>251.87386699999999</v>
      </c>
      <c r="G308" s="59">
        <v>0</v>
      </c>
      <c r="H308" s="61">
        <f t="shared" si="8"/>
        <v>0</v>
      </c>
      <c r="I308" s="59">
        <v>51.407282000000002</v>
      </c>
      <c r="J308" s="61">
        <f t="shared" si="9"/>
        <v>0.18394990343819154</v>
      </c>
      <c r="K308" s="1">
        <v>17</v>
      </c>
      <c r="L308" s="59">
        <v>279.46348999999998</v>
      </c>
    </row>
    <row r="309" spans="1:12">
      <c r="A309" s="58">
        <v>514</v>
      </c>
      <c r="B309" s="59">
        <v>89.676087999999993</v>
      </c>
      <c r="C309" s="60" t="s">
        <v>142</v>
      </c>
      <c r="D309" s="59">
        <v>82.306844999999996</v>
      </c>
      <c r="E309" s="59">
        <v>7.1345359999999998</v>
      </c>
      <c r="F309" s="59">
        <v>82.764593000000005</v>
      </c>
      <c r="G309" s="59">
        <v>89.676087999999993</v>
      </c>
      <c r="H309" s="61">
        <f t="shared" si="8"/>
        <v>1</v>
      </c>
      <c r="I309" s="59">
        <v>58.030712999999999</v>
      </c>
      <c r="J309" s="61">
        <f t="shared" si="9"/>
        <v>0.64711468011405671</v>
      </c>
      <c r="K309" s="1">
        <v>0</v>
      </c>
      <c r="L309" s="59">
        <v>0</v>
      </c>
    </row>
    <row r="310" spans="1:12">
      <c r="A310" s="58">
        <v>515</v>
      </c>
      <c r="B310" s="59">
        <v>86.141478000000006</v>
      </c>
      <c r="C310" s="60" t="s">
        <v>142</v>
      </c>
      <c r="D310" s="59">
        <v>0</v>
      </c>
      <c r="E310" s="59">
        <v>0</v>
      </c>
      <c r="F310" s="59">
        <v>85.399597999999997</v>
      </c>
      <c r="G310" s="59">
        <v>2.518494</v>
      </c>
      <c r="H310" s="61">
        <f t="shared" si="8"/>
        <v>2.9236716834600864E-2</v>
      </c>
      <c r="I310" s="59">
        <v>39.277661000000002</v>
      </c>
      <c r="J310" s="61">
        <f t="shared" si="9"/>
        <v>0.45596688043824835</v>
      </c>
      <c r="K310" s="1">
        <v>28</v>
      </c>
      <c r="L310" s="59">
        <v>0</v>
      </c>
    </row>
    <row r="311" spans="1:12">
      <c r="A311" s="58">
        <v>517</v>
      </c>
      <c r="B311" s="59">
        <v>2386.5276549999999</v>
      </c>
      <c r="C311" s="60" t="s">
        <v>142</v>
      </c>
      <c r="D311" s="59">
        <v>5.7617320000000003</v>
      </c>
      <c r="E311" s="59">
        <v>76.501204999999999</v>
      </c>
      <c r="F311" s="59">
        <v>114.50792300000001</v>
      </c>
      <c r="G311" s="59">
        <v>0</v>
      </c>
      <c r="H311" s="61">
        <f t="shared" si="8"/>
        <v>0</v>
      </c>
      <c r="I311" s="59">
        <v>160.319919</v>
      </c>
      <c r="J311" s="61">
        <f t="shared" si="9"/>
        <v>6.7177063154543665E-2</v>
      </c>
      <c r="K311" s="1">
        <v>12</v>
      </c>
      <c r="L311" s="59">
        <v>218.937646</v>
      </c>
    </row>
    <row r="312" spans="1:12">
      <c r="A312" s="58">
        <v>518</v>
      </c>
      <c r="B312" s="59">
        <v>979.902468</v>
      </c>
      <c r="C312" s="60" t="s">
        <v>142</v>
      </c>
      <c r="D312" s="59">
        <v>5.4660000000000004E-3</v>
      </c>
      <c r="E312" s="59">
        <v>0</v>
      </c>
      <c r="F312" s="59">
        <v>24.813721000000001</v>
      </c>
      <c r="G312" s="59">
        <v>0</v>
      </c>
      <c r="H312" s="61">
        <f t="shared" si="8"/>
        <v>0</v>
      </c>
      <c r="I312" s="59">
        <v>74.682619000000003</v>
      </c>
      <c r="J312" s="61">
        <f t="shared" si="9"/>
        <v>7.6214339119309166E-2</v>
      </c>
      <c r="K312" s="1">
        <v>8</v>
      </c>
      <c r="L312" s="59">
        <v>80.025498999999996</v>
      </c>
    </row>
    <row r="313" spans="1:12">
      <c r="A313" s="58">
        <v>521</v>
      </c>
      <c r="B313" s="59">
        <v>132.27871500000001</v>
      </c>
      <c r="C313" s="60" t="s">
        <v>142</v>
      </c>
      <c r="D313" s="59">
        <v>39.565770000000001</v>
      </c>
      <c r="E313" s="59">
        <v>77.064261999999999</v>
      </c>
      <c r="F313" s="59">
        <v>0</v>
      </c>
      <c r="G313" s="59">
        <v>113.77944100000001</v>
      </c>
      <c r="H313" s="61">
        <f t="shared" si="8"/>
        <v>0.86014927647278705</v>
      </c>
      <c r="I313" s="59">
        <v>69.698734000000002</v>
      </c>
      <c r="J313" s="61">
        <f t="shared" si="9"/>
        <v>0.52690815752179021</v>
      </c>
      <c r="K313" s="1">
        <v>17</v>
      </c>
      <c r="L313" s="59">
        <v>0</v>
      </c>
    </row>
    <row r="314" spans="1:12">
      <c r="A314" s="58">
        <v>524</v>
      </c>
      <c r="B314" s="59">
        <v>3.050163</v>
      </c>
      <c r="C314" s="60" t="s">
        <v>141</v>
      </c>
      <c r="D314" s="59">
        <v>0</v>
      </c>
      <c r="E314" s="59">
        <v>0</v>
      </c>
      <c r="F314" s="59">
        <v>0</v>
      </c>
      <c r="G314" s="59">
        <v>3.0493649999999999</v>
      </c>
      <c r="H314" s="61">
        <f t="shared" si="8"/>
        <v>0.99973837463768322</v>
      </c>
      <c r="I314" s="59">
        <v>2.5108769999999998</v>
      </c>
      <c r="J314" s="61">
        <f t="shared" si="9"/>
        <v>0.82319436698956738</v>
      </c>
      <c r="K314" s="1">
        <v>0</v>
      </c>
      <c r="L314" s="59">
        <v>0</v>
      </c>
    </row>
    <row r="315" spans="1:12">
      <c r="A315" s="58">
        <v>525</v>
      </c>
      <c r="B315" s="59">
        <v>185.207268</v>
      </c>
      <c r="C315" s="60" t="s">
        <v>141</v>
      </c>
      <c r="D315" s="59">
        <v>0</v>
      </c>
      <c r="E315" s="59">
        <v>0</v>
      </c>
      <c r="F315" s="59">
        <v>185.207268</v>
      </c>
      <c r="G315" s="59">
        <v>127.783739</v>
      </c>
      <c r="H315" s="61">
        <f t="shared" si="8"/>
        <v>0.68994991600437627</v>
      </c>
      <c r="I315" s="59">
        <v>148.70822200000001</v>
      </c>
      <c r="J315" s="61">
        <f t="shared" si="9"/>
        <v>0.80292865180647233</v>
      </c>
      <c r="K315" s="1">
        <v>1</v>
      </c>
      <c r="L315" s="59">
        <v>181.64507399999999</v>
      </c>
    </row>
    <row r="316" spans="1:12">
      <c r="A316" s="58">
        <v>529</v>
      </c>
      <c r="B316" s="59">
        <v>215.311646</v>
      </c>
      <c r="C316" s="60" t="s">
        <v>141</v>
      </c>
      <c r="D316" s="59">
        <v>0</v>
      </c>
      <c r="E316" s="59">
        <v>0</v>
      </c>
      <c r="F316" s="59">
        <v>171.57851099999999</v>
      </c>
      <c r="G316" s="59">
        <v>215.28370200000001</v>
      </c>
      <c r="H316" s="61">
        <f t="shared" si="8"/>
        <v>0.99987021603095272</v>
      </c>
      <c r="I316" s="59">
        <v>186.361254</v>
      </c>
      <c r="J316" s="61">
        <f t="shared" si="9"/>
        <v>0.86554191313924567</v>
      </c>
      <c r="K316" s="1">
        <v>2</v>
      </c>
      <c r="L316" s="59">
        <v>0</v>
      </c>
    </row>
    <row r="317" spans="1:12">
      <c r="A317" s="58">
        <v>530</v>
      </c>
      <c r="B317" s="59">
        <v>63.244537999999999</v>
      </c>
      <c r="C317" s="60" t="s">
        <v>141</v>
      </c>
      <c r="D317" s="59">
        <v>0</v>
      </c>
      <c r="E317" s="59">
        <v>0</v>
      </c>
      <c r="F317" s="59">
        <v>1.403751</v>
      </c>
      <c r="G317" s="59">
        <v>0</v>
      </c>
      <c r="H317" s="61">
        <f t="shared" si="8"/>
        <v>0</v>
      </c>
      <c r="I317" s="59">
        <v>54.387175999999997</v>
      </c>
      <c r="J317" s="61">
        <f t="shared" si="9"/>
        <v>0.85995056205486076</v>
      </c>
      <c r="K317" s="1">
        <v>1</v>
      </c>
      <c r="L317" s="59">
        <v>0</v>
      </c>
    </row>
    <row r="318" spans="1:12">
      <c r="A318" s="58">
        <v>534</v>
      </c>
      <c r="B318" s="59">
        <v>21.729443</v>
      </c>
      <c r="C318" s="60" t="s">
        <v>142</v>
      </c>
      <c r="D318" s="59">
        <v>0</v>
      </c>
      <c r="E318" s="59">
        <v>0</v>
      </c>
      <c r="F318" s="59">
        <v>21.729443</v>
      </c>
      <c r="G318" s="59">
        <v>0</v>
      </c>
      <c r="H318" s="61">
        <f t="shared" si="8"/>
        <v>0</v>
      </c>
      <c r="I318" s="59">
        <v>4.9972159999999999</v>
      </c>
      <c r="J318" s="61">
        <f t="shared" si="9"/>
        <v>0.22997441765994645</v>
      </c>
      <c r="K318" s="1">
        <v>5</v>
      </c>
      <c r="L318" s="59">
        <v>21.729443</v>
      </c>
    </row>
    <row r="319" spans="1:12">
      <c r="A319" s="58">
        <v>535</v>
      </c>
      <c r="B319" s="59">
        <v>282.64817299999999</v>
      </c>
      <c r="C319" s="60" t="s">
        <v>141</v>
      </c>
      <c r="D319" s="59">
        <v>0</v>
      </c>
      <c r="E319" s="59">
        <v>0</v>
      </c>
      <c r="F319" s="59">
        <v>183.70168899999999</v>
      </c>
      <c r="G319" s="59">
        <v>0</v>
      </c>
      <c r="H319" s="61">
        <f t="shared" si="8"/>
        <v>0</v>
      </c>
      <c r="I319" s="59">
        <v>17.126632000000001</v>
      </c>
      <c r="J319" s="61">
        <f t="shared" si="9"/>
        <v>6.0593464370279168E-2</v>
      </c>
      <c r="K319" s="1">
        <v>6</v>
      </c>
      <c r="L319" s="59">
        <v>282.64817299999999</v>
      </c>
    </row>
    <row r="320" spans="1:12">
      <c r="A320" s="58">
        <v>536</v>
      </c>
      <c r="B320" s="59">
        <v>145.84390999999999</v>
      </c>
      <c r="C320" s="60" t="s">
        <v>141</v>
      </c>
      <c r="D320" s="59">
        <v>0</v>
      </c>
      <c r="E320" s="59">
        <v>0</v>
      </c>
      <c r="F320" s="59">
        <v>100.459914</v>
      </c>
      <c r="G320" s="59">
        <v>0.62690199999999996</v>
      </c>
      <c r="H320" s="61">
        <f t="shared" si="8"/>
        <v>4.2984448236474187E-3</v>
      </c>
      <c r="I320" s="59">
        <v>12.306513000000001</v>
      </c>
      <c r="J320" s="61">
        <f t="shared" si="9"/>
        <v>8.4381397893131094E-2</v>
      </c>
      <c r="K320" s="1">
        <v>6</v>
      </c>
      <c r="L320" s="59">
        <v>137.87528499999999</v>
      </c>
    </row>
    <row r="321" spans="1:12">
      <c r="A321" s="58">
        <v>538</v>
      </c>
      <c r="B321" s="59">
        <v>1343.4806189999999</v>
      </c>
      <c r="C321" s="60" t="s">
        <v>141</v>
      </c>
      <c r="D321" s="59">
        <v>0</v>
      </c>
      <c r="E321" s="59">
        <v>0</v>
      </c>
      <c r="F321" s="59">
        <v>325.37467400000003</v>
      </c>
      <c r="G321" s="59">
        <v>0</v>
      </c>
      <c r="H321" s="61">
        <f t="shared" si="8"/>
        <v>0</v>
      </c>
      <c r="I321" s="59">
        <v>51.826624000000002</v>
      </c>
      <c r="J321" s="61">
        <f t="shared" si="9"/>
        <v>3.8576383810118818E-2</v>
      </c>
      <c r="K321" s="1">
        <v>122</v>
      </c>
      <c r="L321" s="59">
        <v>912.194793</v>
      </c>
    </row>
    <row r="322" spans="1:12">
      <c r="A322" s="58">
        <v>539</v>
      </c>
      <c r="B322" s="59">
        <v>194.87753799999999</v>
      </c>
      <c r="C322" s="60" t="s">
        <v>142</v>
      </c>
      <c r="D322" s="59">
        <v>0</v>
      </c>
      <c r="E322" s="59">
        <v>0</v>
      </c>
      <c r="F322" s="59">
        <v>81.222009999999997</v>
      </c>
      <c r="G322" s="59">
        <v>64.556094000000002</v>
      </c>
      <c r="H322" s="61">
        <f t="shared" si="8"/>
        <v>0.33126493008137248</v>
      </c>
      <c r="I322" s="59">
        <v>63.089407999999999</v>
      </c>
      <c r="J322" s="61">
        <f t="shared" si="9"/>
        <v>0.32373873688818872</v>
      </c>
      <c r="K322" s="1">
        <v>0</v>
      </c>
      <c r="L322" s="59">
        <v>0</v>
      </c>
    </row>
    <row r="323" spans="1:12">
      <c r="A323" s="58">
        <v>540</v>
      </c>
      <c r="B323" s="59">
        <v>98.599926999999994</v>
      </c>
      <c r="C323" s="60" t="s">
        <v>141</v>
      </c>
      <c r="D323" s="59">
        <v>81.979194000000007</v>
      </c>
      <c r="E323" s="59">
        <v>12.292398</v>
      </c>
      <c r="F323" s="59">
        <v>73.623146000000006</v>
      </c>
      <c r="G323" s="59">
        <v>98.594926000000001</v>
      </c>
      <c r="H323" s="61">
        <f t="shared" ref="H323:H342" si="10">G323/B323</f>
        <v>0.99994927988131277</v>
      </c>
      <c r="I323" s="59">
        <v>8.8413070000000005</v>
      </c>
      <c r="J323" s="61">
        <f t="shared" ref="J323:J342" si="11">I323/B323</f>
        <v>8.9668494379311264E-2</v>
      </c>
      <c r="K323" s="1">
        <v>2</v>
      </c>
      <c r="L323" s="59">
        <v>0</v>
      </c>
    </row>
    <row r="324" spans="1:12">
      <c r="A324" s="58">
        <v>541</v>
      </c>
      <c r="B324" s="59">
        <v>58.568511000000001</v>
      </c>
      <c r="C324" s="60" t="s">
        <v>141</v>
      </c>
      <c r="D324" s="59">
        <v>0</v>
      </c>
      <c r="E324" s="59">
        <v>0</v>
      </c>
      <c r="F324" s="59">
        <v>58.568510000000003</v>
      </c>
      <c r="G324" s="59">
        <v>55.868971999999999</v>
      </c>
      <c r="H324" s="61">
        <f t="shared" si="10"/>
        <v>0.95390801381308798</v>
      </c>
      <c r="I324" s="59">
        <v>39.312652</v>
      </c>
      <c r="J324" s="61">
        <f t="shared" si="11"/>
        <v>0.6712250547055908</v>
      </c>
      <c r="K324" s="1">
        <v>185</v>
      </c>
      <c r="L324" s="59">
        <v>0</v>
      </c>
    </row>
    <row r="325" spans="1:12">
      <c r="A325" s="58">
        <v>542</v>
      </c>
      <c r="B325" s="59">
        <v>29.406305</v>
      </c>
      <c r="C325" s="60" t="s">
        <v>141</v>
      </c>
      <c r="D325" s="59">
        <v>0</v>
      </c>
      <c r="E325" s="59">
        <v>0</v>
      </c>
      <c r="F325" s="59">
        <v>19.606501999999999</v>
      </c>
      <c r="G325" s="59">
        <v>29.406248000000001</v>
      </c>
      <c r="H325" s="61">
        <f t="shared" si="10"/>
        <v>0.99999806164018235</v>
      </c>
      <c r="I325" s="59">
        <v>14.347440000000001</v>
      </c>
      <c r="J325" s="61">
        <f t="shared" si="11"/>
        <v>0.48790352953218707</v>
      </c>
      <c r="K325" s="1">
        <v>4</v>
      </c>
      <c r="L325" s="59">
        <v>0</v>
      </c>
    </row>
    <row r="326" spans="1:12">
      <c r="A326" s="58">
        <v>777</v>
      </c>
      <c r="B326" s="59">
        <v>552.32737799999995</v>
      </c>
      <c r="C326" s="60" t="s">
        <v>142</v>
      </c>
      <c r="D326" s="59">
        <v>0</v>
      </c>
      <c r="E326" s="59">
        <v>0</v>
      </c>
      <c r="F326" s="59">
        <v>193.404462</v>
      </c>
      <c r="G326" s="59">
        <v>0</v>
      </c>
      <c r="H326" s="61">
        <f t="shared" si="10"/>
        <v>0</v>
      </c>
      <c r="I326" s="59">
        <v>522.70166099999994</v>
      </c>
      <c r="J326" s="61">
        <f t="shared" si="11"/>
        <v>0.94636203422094345</v>
      </c>
      <c r="K326" s="1">
        <v>14</v>
      </c>
      <c r="L326" s="59">
        <v>0</v>
      </c>
    </row>
    <row r="327" spans="1:12">
      <c r="A327" s="58">
        <v>781</v>
      </c>
      <c r="B327" s="59">
        <v>185.35236</v>
      </c>
      <c r="C327" s="60" t="s">
        <v>142</v>
      </c>
      <c r="D327" s="59">
        <v>0</v>
      </c>
      <c r="E327" s="59">
        <v>0</v>
      </c>
      <c r="F327" s="59">
        <v>2.5860219999999998</v>
      </c>
      <c r="G327" s="59">
        <v>0</v>
      </c>
      <c r="H327" s="61">
        <f t="shared" si="10"/>
        <v>0</v>
      </c>
      <c r="I327" s="59">
        <v>47.819181</v>
      </c>
      <c r="J327" s="61">
        <f t="shared" si="11"/>
        <v>0.25799067786350277</v>
      </c>
      <c r="K327" s="1">
        <v>2</v>
      </c>
      <c r="L327" s="59">
        <v>0</v>
      </c>
    </row>
    <row r="328" spans="1:12">
      <c r="A328" s="58">
        <v>901</v>
      </c>
      <c r="B328" s="59">
        <v>1767.509638</v>
      </c>
      <c r="C328" s="60" t="s">
        <v>142</v>
      </c>
      <c r="D328" s="59">
        <v>12.785996000000001</v>
      </c>
      <c r="E328" s="59">
        <v>81.534042999999997</v>
      </c>
      <c r="F328" s="59">
        <v>303.93528700000002</v>
      </c>
      <c r="G328" s="59">
        <v>0</v>
      </c>
      <c r="H328" s="61">
        <f t="shared" si="10"/>
        <v>0</v>
      </c>
      <c r="I328" s="59">
        <v>241.95083399999999</v>
      </c>
      <c r="J328" s="61">
        <f t="shared" si="11"/>
        <v>0.13688798567105748</v>
      </c>
      <c r="K328" s="1">
        <v>35</v>
      </c>
      <c r="L328" s="59">
        <v>0</v>
      </c>
    </row>
    <row r="329" spans="1:12">
      <c r="A329" s="58">
        <v>970</v>
      </c>
      <c r="B329" s="59">
        <v>560.16652299999998</v>
      </c>
      <c r="C329" s="60" t="s">
        <v>142</v>
      </c>
      <c r="D329" s="59">
        <v>32.584985000000003</v>
      </c>
      <c r="E329" s="59">
        <v>23.836756999999999</v>
      </c>
      <c r="F329" s="59">
        <v>166.98513399999999</v>
      </c>
      <c r="G329" s="59">
        <v>558.93572099999994</v>
      </c>
      <c r="H329" s="61">
        <f t="shared" si="10"/>
        <v>0.99780279265278404</v>
      </c>
      <c r="I329" s="59">
        <v>328.172616</v>
      </c>
      <c r="J329" s="61">
        <f t="shared" si="11"/>
        <v>0.58584831925059544</v>
      </c>
      <c r="K329" s="1">
        <v>2</v>
      </c>
      <c r="L329" s="59">
        <v>0</v>
      </c>
    </row>
    <row r="330" spans="1:12">
      <c r="A330" s="58">
        <v>980</v>
      </c>
      <c r="B330" s="59">
        <v>195.230298</v>
      </c>
      <c r="C330" s="60" t="s">
        <v>142</v>
      </c>
      <c r="D330" s="59">
        <v>0</v>
      </c>
      <c r="E330" s="59">
        <v>0</v>
      </c>
      <c r="F330" s="59">
        <v>185.245454</v>
      </c>
      <c r="G330" s="59">
        <v>195.230298</v>
      </c>
      <c r="H330" s="61">
        <f t="shared" si="10"/>
        <v>1</v>
      </c>
      <c r="I330" s="59">
        <v>137.80103600000001</v>
      </c>
      <c r="J330" s="61">
        <f t="shared" si="11"/>
        <v>0.70583837350901346</v>
      </c>
      <c r="K330" s="1">
        <v>3</v>
      </c>
      <c r="L330" s="59">
        <v>195.230298</v>
      </c>
    </row>
    <row r="331" spans="1:12">
      <c r="A331" s="58">
        <v>981</v>
      </c>
      <c r="B331" s="59">
        <v>113.909583</v>
      </c>
      <c r="C331" s="60" t="s">
        <v>142</v>
      </c>
      <c r="D331" s="59">
        <v>0</v>
      </c>
      <c r="E331" s="59">
        <v>0</v>
      </c>
      <c r="F331" s="59">
        <v>43.839238999999999</v>
      </c>
      <c r="G331" s="59">
        <v>113.907381</v>
      </c>
      <c r="H331" s="61">
        <f t="shared" si="10"/>
        <v>0.99998066887840331</v>
      </c>
      <c r="I331" s="59">
        <v>90.773263999999998</v>
      </c>
      <c r="J331" s="61">
        <f t="shared" si="11"/>
        <v>0.79688873937849458</v>
      </c>
      <c r="K331" s="1">
        <v>1</v>
      </c>
      <c r="L331" s="59">
        <v>113.909583</v>
      </c>
    </row>
    <row r="332" spans="1:12">
      <c r="A332" s="58">
        <v>989</v>
      </c>
      <c r="B332" s="59">
        <v>138.590858</v>
      </c>
      <c r="C332" s="60" t="s">
        <v>142</v>
      </c>
      <c r="D332" s="59">
        <v>74.592574999999997</v>
      </c>
      <c r="E332" s="59">
        <v>14.956785999999999</v>
      </c>
      <c r="F332" s="59">
        <v>96.967879999999994</v>
      </c>
      <c r="G332" s="59">
        <v>138.59082599999999</v>
      </c>
      <c r="H332" s="61">
        <f t="shared" si="10"/>
        <v>0.99999976910453936</v>
      </c>
      <c r="I332" s="59">
        <v>83.797765999999996</v>
      </c>
      <c r="J332" s="61">
        <f t="shared" si="11"/>
        <v>0.60464136819183267</v>
      </c>
      <c r="K332" s="1">
        <v>2</v>
      </c>
      <c r="L332" s="59">
        <v>0</v>
      </c>
    </row>
    <row r="333" spans="1:12">
      <c r="A333" s="58">
        <v>990</v>
      </c>
      <c r="B333" s="59">
        <v>135.82264799999999</v>
      </c>
      <c r="C333" s="60" t="s">
        <v>142</v>
      </c>
      <c r="D333" s="59">
        <v>0</v>
      </c>
      <c r="E333" s="59">
        <v>0</v>
      </c>
      <c r="F333" s="59">
        <v>54.944611999999999</v>
      </c>
      <c r="G333" s="59">
        <v>135.77849599999999</v>
      </c>
      <c r="H333" s="61">
        <f t="shared" si="10"/>
        <v>0.99967492902950916</v>
      </c>
      <c r="I333" s="59">
        <v>12.273724</v>
      </c>
      <c r="J333" s="61">
        <f t="shared" si="11"/>
        <v>9.0365812923924149E-2</v>
      </c>
      <c r="K333" s="1">
        <v>5</v>
      </c>
      <c r="L333" s="59">
        <v>0</v>
      </c>
    </row>
    <row r="334" spans="1:12">
      <c r="A334" s="58">
        <v>991</v>
      </c>
      <c r="B334" s="59">
        <v>105.95042599999999</v>
      </c>
      <c r="C334" s="60" t="s">
        <v>141</v>
      </c>
      <c r="D334" s="59">
        <v>17.676078</v>
      </c>
      <c r="E334" s="59">
        <v>22.627618999999999</v>
      </c>
      <c r="F334" s="59">
        <v>64.743928999999994</v>
      </c>
      <c r="G334" s="59">
        <v>105.95042599999999</v>
      </c>
      <c r="H334" s="61">
        <f t="shared" si="10"/>
        <v>1</v>
      </c>
      <c r="I334" s="59">
        <v>28.844241</v>
      </c>
      <c r="J334" s="61">
        <f t="shared" si="11"/>
        <v>0.2722428034409225</v>
      </c>
      <c r="K334" s="1">
        <v>11</v>
      </c>
      <c r="L334" s="59">
        <v>105.95042599999999</v>
      </c>
    </row>
    <row r="335" spans="1:12">
      <c r="A335" s="58">
        <v>992</v>
      </c>
      <c r="B335" s="59">
        <v>46.226433</v>
      </c>
      <c r="C335" s="60" t="s">
        <v>142</v>
      </c>
      <c r="D335" s="59">
        <v>0</v>
      </c>
      <c r="E335" s="59">
        <v>0</v>
      </c>
      <c r="F335" s="59">
        <v>45.850603</v>
      </c>
      <c r="G335" s="59">
        <v>46.226433</v>
      </c>
      <c r="H335" s="61">
        <f t="shared" si="10"/>
        <v>1</v>
      </c>
      <c r="I335" s="59">
        <v>0</v>
      </c>
      <c r="J335" s="61">
        <f t="shared" si="11"/>
        <v>0</v>
      </c>
      <c r="K335" s="1">
        <v>0</v>
      </c>
      <c r="L335" s="59">
        <v>0</v>
      </c>
    </row>
    <row r="336" spans="1:12">
      <c r="A336" s="58">
        <v>993</v>
      </c>
      <c r="B336" s="59">
        <v>22.219988000000001</v>
      </c>
      <c r="C336" s="60" t="s">
        <v>142</v>
      </c>
      <c r="D336" s="59">
        <v>0</v>
      </c>
      <c r="E336" s="59">
        <v>0</v>
      </c>
      <c r="F336" s="59">
        <v>20.302264999999998</v>
      </c>
      <c r="G336" s="59">
        <v>22.218056000000001</v>
      </c>
      <c r="H336" s="61">
        <f t="shared" si="10"/>
        <v>0.99991305125817354</v>
      </c>
      <c r="I336" s="59">
        <v>7.4707229999999996</v>
      </c>
      <c r="J336" s="61">
        <f t="shared" si="11"/>
        <v>0.33621633819064167</v>
      </c>
      <c r="K336" s="1">
        <v>0</v>
      </c>
      <c r="L336" s="59">
        <v>22.219988000000001</v>
      </c>
    </row>
    <row r="337" spans="1:12">
      <c r="A337" s="58">
        <v>994</v>
      </c>
      <c r="B337" s="59">
        <v>31.590710999999999</v>
      </c>
      <c r="C337" s="60" t="s">
        <v>142</v>
      </c>
      <c r="D337" s="59">
        <v>0</v>
      </c>
      <c r="E337" s="59">
        <v>0</v>
      </c>
      <c r="F337" s="59">
        <v>0</v>
      </c>
      <c r="G337" s="59">
        <v>25.241527000000001</v>
      </c>
      <c r="H337" s="61">
        <f t="shared" si="10"/>
        <v>0.79901737570895448</v>
      </c>
      <c r="I337" s="59">
        <v>15.326237000000001</v>
      </c>
      <c r="J337" s="61">
        <f t="shared" si="11"/>
        <v>0.48515011263912361</v>
      </c>
      <c r="K337" s="1">
        <v>1</v>
      </c>
      <c r="L337" s="59">
        <v>9.9272379999999991</v>
      </c>
    </row>
    <row r="338" spans="1:12">
      <c r="A338" s="58">
        <v>995</v>
      </c>
      <c r="B338" s="59">
        <v>17.391408999999999</v>
      </c>
      <c r="C338" s="60" t="s">
        <v>141</v>
      </c>
      <c r="D338" s="59">
        <v>0</v>
      </c>
      <c r="E338" s="59">
        <v>0</v>
      </c>
      <c r="F338" s="59">
        <v>15.265516999999999</v>
      </c>
      <c r="G338" s="59">
        <v>17.391408999999999</v>
      </c>
      <c r="H338" s="61">
        <f t="shared" si="10"/>
        <v>1</v>
      </c>
      <c r="I338" s="59">
        <v>0</v>
      </c>
      <c r="J338" s="61">
        <f t="shared" si="11"/>
        <v>0</v>
      </c>
      <c r="K338" s="1">
        <v>0</v>
      </c>
      <c r="L338" s="59">
        <v>0</v>
      </c>
    </row>
    <row r="339" spans="1:12">
      <c r="A339" s="58">
        <v>997</v>
      </c>
      <c r="B339" s="59">
        <v>19.808948999999998</v>
      </c>
      <c r="C339" s="60" t="s">
        <v>142</v>
      </c>
      <c r="D339" s="59">
        <v>4.8094260000000002</v>
      </c>
      <c r="E339" s="59">
        <v>0</v>
      </c>
      <c r="F339" s="59">
        <v>19.808948999999998</v>
      </c>
      <c r="G339" s="59">
        <v>19.808948999999998</v>
      </c>
      <c r="H339" s="61">
        <f t="shared" si="10"/>
        <v>1</v>
      </c>
      <c r="I339" s="59">
        <v>11.279035</v>
      </c>
      <c r="J339" s="61">
        <f t="shared" si="11"/>
        <v>0.56939088489752798</v>
      </c>
      <c r="K339" s="1">
        <v>1</v>
      </c>
      <c r="L339" s="59">
        <v>0</v>
      </c>
    </row>
    <row r="340" spans="1:12">
      <c r="A340" s="58">
        <v>998</v>
      </c>
      <c r="B340" s="59">
        <v>41.181764999999999</v>
      </c>
      <c r="C340" s="60" t="s">
        <v>141</v>
      </c>
      <c r="D340" s="59">
        <v>20.205155000000001</v>
      </c>
      <c r="E340" s="59">
        <v>0</v>
      </c>
      <c r="F340" s="59">
        <v>32.314621000000002</v>
      </c>
      <c r="G340" s="59">
        <v>41.181764999999999</v>
      </c>
      <c r="H340" s="61">
        <f t="shared" si="10"/>
        <v>1</v>
      </c>
      <c r="I340" s="59">
        <v>33.072814999999999</v>
      </c>
      <c r="J340" s="61">
        <f t="shared" si="11"/>
        <v>0.80309367507682106</v>
      </c>
      <c r="K340" s="1">
        <v>0</v>
      </c>
      <c r="L340" s="59">
        <v>41.181764999999999</v>
      </c>
    </row>
    <row r="341" spans="1:12">
      <c r="A341" s="58">
        <v>999</v>
      </c>
      <c r="B341" s="59">
        <v>229.98353299999999</v>
      </c>
      <c r="C341" s="60" t="s">
        <v>141</v>
      </c>
      <c r="D341" s="59">
        <v>0</v>
      </c>
      <c r="E341" s="59">
        <v>0</v>
      </c>
      <c r="F341" s="59">
        <v>143.445213</v>
      </c>
      <c r="G341" s="59">
        <v>229.98353299999999</v>
      </c>
      <c r="H341" s="61">
        <f t="shared" si="10"/>
        <v>1</v>
      </c>
      <c r="I341" s="59">
        <v>118.06957300000001</v>
      </c>
      <c r="J341" s="61">
        <f t="shared" si="11"/>
        <v>0.51338272553626707</v>
      </c>
      <c r="K341" s="1">
        <v>2</v>
      </c>
      <c r="L341" s="59">
        <v>0</v>
      </c>
    </row>
    <row r="342" spans="1:12">
      <c r="A342" s="58">
        <v>1000</v>
      </c>
      <c r="B342" s="59">
        <v>45.324164000000003</v>
      </c>
      <c r="C342" s="60" t="s">
        <v>142</v>
      </c>
      <c r="D342" s="59">
        <v>0</v>
      </c>
      <c r="E342" s="59">
        <v>0</v>
      </c>
      <c r="F342" s="59">
        <v>43.260404000000001</v>
      </c>
      <c r="G342" s="59">
        <v>45.324134999999998</v>
      </c>
      <c r="H342" s="61">
        <f t="shared" si="10"/>
        <v>0.99999936016470148</v>
      </c>
      <c r="I342" s="59">
        <v>24.301058999999999</v>
      </c>
      <c r="J342" s="61">
        <f t="shared" si="11"/>
        <v>0.53616121854999899</v>
      </c>
      <c r="K342" s="1">
        <v>10</v>
      </c>
      <c r="L342" s="59">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84E1F-356F-4193-B4AA-8B814C7FBFF0}">
  <dimension ref="A1:H1772"/>
  <sheetViews>
    <sheetView workbookViewId="0">
      <selection activeCell="H4" sqref="H4"/>
    </sheetView>
  </sheetViews>
  <sheetFormatPr defaultRowHeight="14.45"/>
  <sheetData>
    <row r="1" spans="1:8">
      <c r="A1" s="224" t="s">
        <v>143</v>
      </c>
      <c r="B1" s="224"/>
      <c r="C1" s="224"/>
      <c r="D1" s="224"/>
    </row>
    <row r="2" spans="1:8" ht="43.15">
      <c r="A2" s="55" t="s">
        <v>131</v>
      </c>
      <c r="B2" s="56" t="s">
        <v>144</v>
      </c>
      <c r="C2" s="56" t="s">
        <v>145</v>
      </c>
      <c r="D2" s="69" t="s">
        <v>146</v>
      </c>
    </row>
    <row r="3" spans="1:8">
      <c r="A3" s="71">
        <v>1</v>
      </c>
      <c r="B3" s="60">
        <v>3150</v>
      </c>
      <c r="C3" s="1">
        <v>75.197661999999994</v>
      </c>
      <c r="D3" s="70">
        <v>7.6200061618582587E-2</v>
      </c>
      <c r="E3" t="b">
        <f>EXACT(Anketa!$E$5,'Biotopi poligonos'!A3)</f>
        <v>0</v>
      </c>
      <c r="F3" t="str">
        <f>IF(E3=TRUE,COUNTIF($E$3:E3,TRUE),"")</f>
        <v/>
      </c>
      <c r="G3" t="str">
        <f>IFERROR(INDEX($B$3:$B$1772,MATCH(ROWS($F$3:F3),$F$3:$F$1772,0)),"")</f>
        <v>7110*</v>
      </c>
      <c r="H3">
        <f>IFERROR(INDEX($C$3:$C$1772,MATCH(ROWS($F$3:F3),$F$3:$F$1772,0)),"")</f>
        <v>102.34387599999999</v>
      </c>
    </row>
    <row r="4" spans="1:8">
      <c r="A4" s="71">
        <v>1</v>
      </c>
      <c r="B4" s="60" t="s">
        <v>147</v>
      </c>
      <c r="C4" s="1">
        <v>1.8681019999999999</v>
      </c>
      <c r="D4" s="70">
        <v>1.8930041669353681E-3</v>
      </c>
      <c r="E4" t="b">
        <f>EXACT(Anketa!$E$5,'Biotopi poligonos'!A4)</f>
        <v>0</v>
      </c>
      <c r="F4" t="str">
        <f>IF(E4=TRUE,COUNTIF($E$3:E4,TRUE),"")</f>
        <v/>
      </c>
      <c r="G4">
        <f>IFERROR(INDEX($B$3:$B$1772,MATCH(ROWS($F$3:F4),$F$3:$F$1772,0)),"")</f>
        <v>7120</v>
      </c>
      <c r="H4">
        <f>IFERROR(INDEX($C$3:$C$1772,MATCH(ROWS($F$3:F4),$F$3:$F$1772,0)),"")</f>
        <v>27.31475</v>
      </c>
    </row>
    <row r="5" spans="1:8">
      <c r="A5" s="71">
        <v>1</v>
      </c>
      <c r="B5" s="60">
        <v>7140</v>
      </c>
      <c r="C5" s="1">
        <v>4.7312130000000003</v>
      </c>
      <c r="D5" s="70">
        <v>4.7942809994629756E-3</v>
      </c>
      <c r="E5" t="b">
        <f>EXACT(Anketa!$E$5,'Biotopi poligonos'!A5)</f>
        <v>0</v>
      </c>
      <c r="F5" t="str">
        <f>IF(E5=TRUE,COUNTIF($E$3:E5,TRUE),"")</f>
        <v/>
      </c>
      <c r="G5" t="str">
        <f>IFERROR(INDEX($B$3:$B$1772,MATCH(ROWS($F$3:F5),$F$3:$F$1772,0)),"")</f>
        <v>9010*</v>
      </c>
      <c r="H5">
        <f>IFERROR(INDEX($C$3:$C$1772,MATCH(ROWS($F$3:F5),$F$3:$F$1772,0)),"")</f>
        <v>60.190528</v>
      </c>
    </row>
    <row r="6" spans="1:8">
      <c r="A6" s="71">
        <v>1</v>
      </c>
      <c r="B6" s="60" t="s">
        <v>148</v>
      </c>
      <c r="C6" s="1">
        <v>70.451808999999997</v>
      </c>
      <c r="D6" s="70">
        <v>7.139094546504135E-2</v>
      </c>
      <c r="E6" t="b">
        <f>EXACT(Anketa!$E$5,'Biotopi poligonos'!A6)</f>
        <v>0</v>
      </c>
      <c r="F6" t="str">
        <f>IF(E6=TRUE,COUNTIF($E$3:E6,TRUE),"")</f>
        <v/>
      </c>
      <c r="G6">
        <f>IFERROR(INDEX($B$3:$B$1772,MATCH(ROWS($F$3:F6),$F$3:$F$1772,0)),"")</f>
        <v>9050</v>
      </c>
      <c r="H6">
        <f>IFERROR(INDEX($C$3:$C$1772,MATCH(ROWS($F$3:F6),$F$3:$F$1772,0)),"")</f>
        <v>1.4465209999999999</v>
      </c>
    </row>
    <row r="7" spans="1:8">
      <c r="A7" s="71">
        <v>1</v>
      </c>
      <c r="B7" s="60" t="s">
        <v>149</v>
      </c>
      <c r="C7" s="1">
        <v>1.53755</v>
      </c>
      <c r="D7" s="70">
        <v>1.5580458437876922E-3</v>
      </c>
      <c r="E7" t="b">
        <f>EXACT(Anketa!$E$5,'Biotopi poligonos'!A7)</f>
        <v>0</v>
      </c>
      <c r="F7" t="str">
        <f>IF(E7=TRUE,COUNTIF($E$3:E7,TRUE),"")</f>
        <v/>
      </c>
      <c r="G7" t="str">
        <f>IFERROR(INDEX($B$3:$B$1772,MATCH(ROWS($F$3:F7),$F$3:$F$1772,0)),"")</f>
        <v>91D0*</v>
      </c>
      <c r="H7">
        <f>IFERROR(INDEX($C$3:$C$1772,MATCH(ROWS($F$3:F7),$F$3:$F$1772,0)),"")</f>
        <v>1.927044</v>
      </c>
    </row>
    <row r="8" spans="1:8">
      <c r="A8" s="71">
        <v>1</v>
      </c>
      <c r="B8" s="60">
        <v>9050</v>
      </c>
      <c r="C8" s="1">
        <v>0.17025399999999999</v>
      </c>
      <c r="D8" s="70">
        <v>1.7252351929253015E-4</v>
      </c>
      <c r="E8" t="b">
        <f>EXACT(Anketa!$E$5,'Biotopi poligonos'!A8)</f>
        <v>0</v>
      </c>
      <c r="F8" t="str">
        <f>IF(E8=TRUE,COUNTIF($E$3:E8,TRUE),"")</f>
        <v/>
      </c>
      <c r="G8" t="str">
        <f>IFERROR(INDEX($B$3:$B$1772,MATCH(ROWS($F$3:F8),$F$3:$F$1772,0)),"")</f>
        <v>91E0*</v>
      </c>
      <c r="H8">
        <f>IFERROR(INDEX($C$3:$C$1772,MATCH(ROWS($F$3:F8),$F$3:$F$1772,0)),"")</f>
        <v>0.48904300000000001</v>
      </c>
    </row>
    <row r="9" spans="1:8">
      <c r="A9" s="71">
        <v>1</v>
      </c>
      <c r="B9" s="60" t="s">
        <v>150</v>
      </c>
      <c r="C9" s="1">
        <v>32.757230999999997</v>
      </c>
      <c r="D9" s="70">
        <v>3.3193891329415852E-2</v>
      </c>
      <c r="E9" t="b">
        <f>EXACT(Anketa!$E$5,'Biotopi poligonos'!A9)</f>
        <v>0</v>
      </c>
      <c r="F9" t="str">
        <f>IF(E9=TRUE,COUNTIF($E$3:E9,TRUE),"")</f>
        <v/>
      </c>
      <c r="G9" t="str">
        <f>IFERROR(INDEX($B$3:$B$1772,MATCH(ROWS($F$3:F9),$F$3:$F$1772,0)),"")</f>
        <v/>
      </c>
      <c r="H9" t="str">
        <f>IFERROR(INDEX($C$3:$C$1772,MATCH(ROWS($F$3:F9),$F$3:$F$1772,0)),"")</f>
        <v/>
      </c>
    </row>
    <row r="10" spans="1:8">
      <c r="A10" s="71">
        <v>1</v>
      </c>
      <c r="B10" s="60" t="s">
        <v>151</v>
      </c>
      <c r="C10" s="1">
        <v>189.40441100000001</v>
      </c>
      <c r="D10" s="70">
        <v>0.19192920903619776</v>
      </c>
      <c r="E10" t="b">
        <f>EXACT(Anketa!$E$5,'Biotopi poligonos'!A10)</f>
        <v>0</v>
      </c>
      <c r="F10" t="str">
        <f>IF(E10=TRUE,COUNTIF($E$3:E10,TRUE),"")</f>
        <v/>
      </c>
      <c r="G10" t="str">
        <f>IFERROR(INDEX($B$3:$B$1772,MATCH(ROWS($F$3:F10),$F$3:$F$1772,0)),"")</f>
        <v/>
      </c>
      <c r="H10" t="str">
        <f>IFERROR(INDEX($C$3:$C$1772,MATCH(ROWS($F$3:F10),$F$3:$F$1772,0)),"")</f>
        <v/>
      </c>
    </row>
    <row r="11" spans="1:8">
      <c r="A11" s="71">
        <v>1</v>
      </c>
      <c r="B11" s="60" t="s">
        <v>152</v>
      </c>
      <c r="C11" s="1">
        <v>27.063317000000001</v>
      </c>
      <c r="D11" s="70">
        <v>2.7424076336352507E-2</v>
      </c>
      <c r="E11" t="b">
        <f>EXACT(Anketa!$E$5,'Biotopi poligonos'!A11)</f>
        <v>0</v>
      </c>
      <c r="F11" t="str">
        <f>IF(E11=TRUE,COUNTIF($E$3:E11,TRUE),"")</f>
        <v/>
      </c>
      <c r="G11" t="str">
        <f>IFERROR(INDEX($B$3:$B$1772,MATCH(ROWS($F$3:F11),$F$3:$F$1772,0)),"")</f>
        <v/>
      </c>
      <c r="H11" t="str">
        <f>IFERROR(INDEX($C$3:$C$1772,MATCH(ROWS($F$3:F11),$F$3:$F$1772,0)),"")</f>
        <v/>
      </c>
    </row>
    <row r="12" spans="1:8">
      <c r="A12" s="71">
        <v>2</v>
      </c>
      <c r="B12" s="60">
        <v>3150</v>
      </c>
      <c r="C12" s="1">
        <v>5.8007000000000003E-2</v>
      </c>
      <c r="D12" s="70">
        <v>1.9420215942945042E-4</v>
      </c>
      <c r="E12" t="b">
        <f>EXACT(Anketa!$E$5,'Biotopi poligonos'!A12)</f>
        <v>0</v>
      </c>
      <c r="F12" t="str">
        <f>IF(E12=TRUE,COUNTIF($E$3:E12,TRUE),"")</f>
        <v/>
      </c>
      <c r="G12" t="str">
        <f>IFERROR(INDEX($B$3:$B$1772,MATCH(ROWS($F$3:F12),$F$3:$F$1772,0)),"")</f>
        <v/>
      </c>
      <c r="H12" t="str">
        <f>IFERROR(INDEX($C$3:$C$1772,MATCH(ROWS($F$3:F12),$F$3:$F$1772,0)),"")</f>
        <v/>
      </c>
    </row>
    <row r="13" spans="1:8">
      <c r="A13" s="71">
        <v>2</v>
      </c>
      <c r="B13" s="60" t="s">
        <v>153</v>
      </c>
      <c r="C13" s="1">
        <v>14.241391</v>
      </c>
      <c r="D13" s="70">
        <v>4.7678881608756538E-2</v>
      </c>
      <c r="E13" t="b">
        <f>EXACT(Anketa!$E$5,'Biotopi poligonos'!A13)</f>
        <v>0</v>
      </c>
      <c r="F13" t="str">
        <f>IF(E13=TRUE,COUNTIF($E$3:E13,TRUE),"")</f>
        <v/>
      </c>
      <c r="G13" t="str">
        <f>IFERROR(INDEX($B$3:$B$1772,MATCH(ROWS($F$3:F13),$F$3:$F$1772,0)),"")</f>
        <v/>
      </c>
      <c r="H13" t="str">
        <f>IFERROR(INDEX($C$3:$C$1772,MATCH(ROWS($F$3:F13),$F$3:$F$1772,0)),"")</f>
        <v/>
      </c>
    </row>
    <row r="14" spans="1:8">
      <c r="A14" s="71">
        <v>2</v>
      </c>
      <c r="B14" s="60" t="s">
        <v>154</v>
      </c>
      <c r="C14" s="1">
        <v>1.9437960000000001</v>
      </c>
      <c r="D14" s="70">
        <v>6.5076521918100922E-3</v>
      </c>
      <c r="E14" t="b">
        <f>EXACT(Anketa!$E$5,'Biotopi poligonos'!A14)</f>
        <v>0</v>
      </c>
      <c r="F14" t="str">
        <f>IF(E14=TRUE,COUNTIF($E$3:E14,TRUE),"")</f>
        <v/>
      </c>
      <c r="G14" t="str">
        <f>IFERROR(INDEX($B$3:$B$1772,MATCH(ROWS($F$3:F14),$F$3:$F$1772,0)),"")</f>
        <v/>
      </c>
      <c r="H14" t="str">
        <f>IFERROR(INDEX($C$3:$C$1772,MATCH(ROWS($F$3:F14),$F$3:$F$1772,0)),"")</f>
        <v/>
      </c>
    </row>
    <row r="15" spans="1:8">
      <c r="A15" s="71">
        <v>2</v>
      </c>
      <c r="B15" s="60">
        <v>7140</v>
      </c>
      <c r="C15" s="1">
        <v>0.78426899999999999</v>
      </c>
      <c r="D15" s="70">
        <v>2.6256612714599214E-3</v>
      </c>
      <c r="E15" t="b">
        <f>EXACT(Anketa!$E$5,'Biotopi poligonos'!A15)</f>
        <v>0</v>
      </c>
      <c r="F15" t="str">
        <f>IF(E15=TRUE,COUNTIF($E$3:E15,TRUE),"")</f>
        <v/>
      </c>
      <c r="G15" t="str">
        <f>IFERROR(INDEX($B$3:$B$1772,MATCH(ROWS($F$3:F15),$F$3:$F$1772,0)),"")</f>
        <v/>
      </c>
      <c r="H15" t="str">
        <f>IFERROR(INDEX($C$3:$C$1772,MATCH(ROWS($F$3:F15),$F$3:$F$1772,0)),"")</f>
        <v/>
      </c>
    </row>
    <row r="16" spans="1:8">
      <c r="A16" s="71">
        <v>2</v>
      </c>
      <c r="B16" s="60" t="s">
        <v>148</v>
      </c>
      <c r="C16" s="1">
        <v>30.170874000000001</v>
      </c>
      <c r="D16" s="70">
        <v>0.10100934167727793</v>
      </c>
      <c r="E16" t="b">
        <f>EXACT(Anketa!$E$5,'Biotopi poligonos'!A16)</f>
        <v>0</v>
      </c>
      <c r="F16" t="str">
        <f>IF(E16=TRUE,COUNTIF($E$3:E16,TRUE),"")</f>
        <v/>
      </c>
      <c r="G16" t="str">
        <f>IFERROR(INDEX($B$3:$B$1772,MATCH(ROWS($F$3:F16),$F$3:$F$1772,0)),"")</f>
        <v/>
      </c>
      <c r="H16" t="str">
        <f>IFERROR(INDEX($C$3:$C$1772,MATCH(ROWS($F$3:F16),$F$3:$F$1772,0)),"")</f>
        <v/>
      </c>
    </row>
    <row r="17" spans="1:8">
      <c r="A17" s="71">
        <v>2</v>
      </c>
      <c r="B17" s="60" t="s">
        <v>149</v>
      </c>
      <c r="C17" s="1">
        <v>10.623778</v>
      </c>
      <c r="D17" s="70">
        <v>3.5567442358665123E-2</v>
      </c>
      <c r="E17" t="b">
        <f>EXACT(Anketa!$E$5,'Biotopi poligonos'!A17)</f>
        <v>0</v>
      </c>
      <c r="F17" t="str">
        <f>IF(E17=TRUE,COUNTIF($E$3:E17,TRUE),"")</f>
        <v/>
      </c>
      <c r="G17" t="str">
        <f>IFERROR(INDEX($B$3:$B$1772,MATCH(ROWS($F$3:F17),$F$3:$F$1772,0)),"")</f>
        <v/>
      </c>
      <c r="H17" t="str">
        <f>IFERROR(INDEX($C$3:$C$1772,MATCH(ROWS($F$3:F17),$F$3:$F$1772,0)),"")</f>
        <v/>
      </c>
    </row>
    <row r="18" spans="1:8">
      <c r="A18" s="71">
        <v>2</v>
      </c>
      <c r="B18" s="60">
        <v>9050</v>
      </c>
      <c r="C18" s="1">
        <v>7.8175699999999999</v>
      </c>
      <c r="D18" s="70">
        <v>2.6172513239624332E-2</v>
      </c>
      <c r="E18" t="b">
        <f>EXACT(Anketa!$E$5,'Biotopi poligonos'!A18)</f>
        <v>0</v>
      </c>
      <c r="F18" t="str">
        <f>IF(E18=TRUE,COUNTIF($E$3:E18,TRUE),"")</f>
        <v/>
      </c>
      <c r="G18" t="str">
        <f>IFERROR(INDEX($B$3:$B$1772,MATCH(ROWS($F$3:F18),$F$3:$F$1772,0)),"")</f>
        <v/>
      </c>
      <c r="H18" t="str">
        <f>IFERROR(INDEX($C$3:$C$1772,MATCH(ROWS($F$3:F18),$F$3:$F$1772,0)),"")</f>
        <v/>
      </c>
    </row>
    <row r="19" spans="1:8">
      <c r="A19" s="71">
        <v>2</v>
      </c>
      <c r="B19" s="60" t="s">
        <v>150</v>
      </c>
      <c r="C19" s="1">
        <v>33.573804000000003</v>
      </c>
      <c r="D19" s="70">
        <v>0.11240204177187445</v>
      </c>
      <c r="E19" t="b">
        <f>EXACT(Anketa!$E$5,'Biotopi poligonos'!A19)</f>
        <v>0</v>
      </c>
      <c r="F19" t="str">
        <f>IF(E19=TRUE,COUNTIF($E$3:E19,TRUE),"")</f>
        <v/>
      </c>
      <c r="G19" t="str">
        <f>IFERROR(INDEX($B$3:$B$1772,MATCH(ROWS($F$3:F19),$F$3:$F$1772,0)),"")</f>
        <v/>
      </c>
      <c r="H19" t="str">
        <f>IFERROR(INDEX($C$3:$C$1772,MATCH(ROWS($F$3:F19),$F$3:$F$1772,0)),"")</f>
        <v/>
      </c>
    </row>
    <row r="20" spans="1:8">
      <c r="A20" s="71">
        <v>2</v>
      </c>
      <c r="B20" s="60" t="s">
        <v>151</v>
      </c>
      <c r="C20" s="1">
        <v>24.257469</v>
      </c>
      <c r="D20" s="70">
        <v>8.1211799646472863E-2</v>
      </c>
      <c r="E20" t="b">
        <f>EXACT(Anketa!$E$5,'Biotopi poligonos'!A20)</f>
        <v>0</v>
      </c>
      <c r="F20" t="str">
        <f>IF(E20=TRUE,COUNTIF($E$3:E20,TRUE),"")</f>
        <v/>
      </c>
      <c r="G20" t="str">
        <f>IFERROR(INDEX($B$3:$B$1772,MATCH(ROWS($F$3:F20),$F$3:$F$1772,0)),"")</f>
        <v/>
      </c>
      <c r="H20" t="str">
        <f>IFERROR(INDEX($C$3:$C$1772,MATCH(ROWS($F$3:F20),$F$3:$F$1772,0)),"")</f>
        <v/>
      </c>
    </row>
    <row r="21" spans="1:8">
      <c r="A21" s="71">
        <v>2</v>
      </c>
      <c r="B21" s="60" t="s">
        <v>152</v>
      </c>
      <c r="C21" s="1">
        <v>38.613473999999997</v>
      </c>
      <c r="D21" s="70">
        <v>0.1292743985014384</v>
      </c>
      <c r="E21" t="b">
        <f>EXACT(Anketa!$E$5,'Biotopi poligonos'!A21)</f>
        <v>0</v>
      </c>
      <c r="F21" t="str">
        <f>IF(E21=TRUE,COUNTIF($E$3:E21,TRUE),"")</f>
        <v/>
      </c>
      <c r="G21" t="str">
        <f>IFERROR(INDEX($B$3:$B$1772,MATCH(ROWS($F$3:F21),$F$3:$F$1772,0)),"")</f>
        <v/>
      </c>
      <c r="H21" t="str">
        <f>IFERROR(INDEX($C$3:$C$1772,MATCH(ROWS($F$3:F21),$F$3:$F$1772,0)),"")</f>
        <v/>
      </c>
    </row>
    <row r="22" spans="1:8">
      <c r="A22" s="71">
        <v>5</v>
      </c>
      <c r="B22" s="60">
        <v>3260</v>
      </c>
      <c r="C22" s="1">
        <v>3.8983789999999998</v>
      </c>
      <c r="D22" s="70">
        <v>1.1115313115957079E-2</v>
      </c>
      <c r="E22" t="b">
        <f>EXACT(Anketa!$E$5,'Biotopi poligonos'!A22)</f>
        <v>0</v>
      </c>
      <c r="F22" t="str">
        <f>IF(E22=TRUE,COUNTIF($E$3:E22,TRUE),"")</f>
        <v/>
      </c>
      <c r="G22" t="str">
        <f>IFERROR(INDEX($B$3:$B$1772,MATCH(ROWS($F$3:F22),$F$3:$F$1772,0)),"")</f>
        <v/>
      </c>
      <c r="H22" t="str">
        <f>IFERROR(INDEX($C$3:$C$1772,MATCH(ROWS($F$3:F22),$F$3:$F$1772,0)),"")</f>
        <v/>
      </c>
    </row>
    <row r="23" spans="1:8">
      <c r="A23" s="71">
        <v>5</v>
      </c>
      <c r="B23" s="60" t="s">
        <v>147</v>
      </c>
      <c r="C23" s="1">
        <v>15.554358000000001</v>
      </c>
      <c r="D23" s="70">
        <v>4.4349602613725329E-2</v>
      </c>
      <c r="E23" t="b">
        <f>EXACT(Anketa!$E$5,'Biotopi poligonos'!A23)</f>
        <v>0</v>
      </c>
      <c r="F23" t="str">
        <f>IF(E23=TRUE,COUNTIF($E$3:E23,TRUE),"")</f>
        <v/>
      </c>
      <c r="G23" t="str">
        <f>IFERROR(INDEX($B$3:$B$1772,MATCH(ROWS($F$3:F23),$F$3:$F$1772,0)),"")</f>
        <v/>
      </c>
      <c r="H23" t="str">
        <f>IFERROR(INDEX($C$3:$C$1772,MATCH(ROWS($F$3:F23),$F$3:$F$1772,0)),"")</f>
        <v/>
      </c>
    </row>
    <row r="24" spans="1:8">
      <c r="A24" s="71">
        <v>5</v>
      </c>
      <c r="B24" s="60" t="s">
        <v>153</v>
      </c>
      <c r="C24" s="1">
        <v>12.713279</v>
      </c>
      <c r="D24" s="70">
        <v>3.6248932393572228E-2</v>
      </c>
      <c r="E24" t="b">
        <f>EXACT(Anketa!$E$5,'Biotopi poligonos'!A24)</f>
        <v>0</v>
      </c>
      <c r="F24" t="str">
        <f>IF(E24=TRUE,COUNTIF($E$3:E24,TRUE),"")</f>
        <v/>
      </c>
      <c r="G24" t="str">
        <f>IFERROR(INDEX($B$3:$B$1772,MATCH(ROWS($F$3:F24),$F$3:$F$1772,0)),"")</f>
        <v/>
      </c>
      <c r="H24" t="str">
        <f>IFERROR(INDEX($C$3:$C$1772,MATCH(ROWS($F$3:F24),$F$3:$F$1772,0)),"")</f>
        <v/>
      </c>
    </row>
    <row r="25" spans="1:8">
      <c r="A25" s="71">
        <v>5</v>
      </c>
      <c r="B25" s="60">
        <v>6450</v>
      </c>
      <c r="C25" s="1">
        <v>89.835221000000004</v>
      </c>
      <c r="D25" s="70">
        <v>0.25614405635167925</v>
      </c>
      <c r="E25" t="b">
        <f>EXACT(Anketa!$E$5,'Biotopi poligonos'!A25)</f>
        <v>0</v>
      </c>
      <c r="F25" t="str">
        <f>IF(E25=TRUE,COUNTIF($E$3:E25,TRUE),"")</f>
        <v/>
      </c>
      <c r="G25" t="str">
        <f>IFERROR(INDEX($B$3:$B$1772,MATCH(ROWS($F$3:F25),$F$3:$F$1772,0)),"")</f>
        <v/>
      </c>
      <c r="H25" t="str">
        <f>IFERROR(INDEX($C$3:$C$1772,MATCH(ROWS($F$3:F25),$F$3:$F$1772,0)),"")</f>
        <v/>
      </c>
    </row>
    <row r="26" spans="1:8">
      <c r="A26" s="71">
        <v>6</v>
      </c>
      <c r="B26" s="60" t="s">
        <v>154</v>
      </c>
      <c r="C26" s="1">
        <v>2.5028000000000002E-2</v>
      </c>
      <c r="D26" s="70">
        <v>3.1355670704054219E-5</v>
      </c>
      <c r="E26" t="b">
        <f>EXACT(Anketa!$E$5,'Biotopi poligonos'!A26)</f>
        <v>0</v>
      </c>
      <c r="F26" t="str">
        <f>IF(E26=TRUE,COUNTIF($E$3:E26,TRUE),"")</f>
        <v/>
      </c>
      <c r="G26" t="str">
        <f>IFERROR(INDEX($B$3:$B$1772,MATCH(ROWS($F$3:F26),$F$3:$F$1772,0)),"")</f>
        <v/>
      </c>
      <c r="H26" t="str">
        <f>IFERROR(INDEX($C$3:$C$1772,MATCH(ROWS($F$3:F26),$F$3:$F$1772,0)),"")</f>
        <v/>
      </c>
    </row>
    <row r="27" spans="1:8">
      <c r="A27" s="71">
        <v>6</v>
      </c>
      <c r="B27" s="60" t="s">
        <v>148</v>
      </c>
      <c r="C27" s="1">
        <v>7.0583000000000007E-2</v>
      </c>
      <c r="D27" s="70">
        <v>8.8428052793042156E-5</v>
      </c>
      <c r="E27" t="b">
        <f>EXACT(Anketa!$E$5,'Biotopi poligonos'!A27)</f>
        <v>0</v>
      </c>
      <c r="F27" t="str">
        <f>IF(E27=TRUE,COUNTIF($E$3:E27,TRUE),"")</f>
        <v/>
      </c>
      <c r="G27" t="str">
        <f>IFERROR(INDEX($B$3:$B$1772,MATCH(ROWS($F$3:F27),$F$3:$F$1772,0)),"")</f>
        <v/>
      </c>
      <c r="H27" t="str">
        <f>IFERROR(INDEX($C$3:$C$1772,MATCH(ROWS($F$3:F27),$F$3:$F$1772,0)),"")</f>
        <v/>
      </c>
    </row>
    <row r="28" spans="1:8">
      <c r="A28" s="71">
        <v>6</v>
      </c>
      <c r="B28" s="60">
        <v>9050</v>
      </c>
      <c r="C28" s="1">
        <v>0.50386500000000001</v>
      </c>
      <c r="D28" s="70">
        <v>6.3125399629607951E-4</v>
      </c>
      <c r="E28" t="b">
        <f>EXACT(Anketa!$E$5,'Biotopi poligonos'!A28)</f>
        <v>0</v>
      </c>
      <c r="F28" t="str">
        <f>IF(E28=TRUE,COUNTIF($E$3:E28,TRUE),"")</f>
        <v/>
      </c>
      <c r="G28" t="str">
        <f>IFERROR(INDEX($B$3:$B$1772,MATCH(ROWS($F$3:F28),$F$3:$F$1772,0)),"")</f>
        <v/>
      </c>
      <c r="H28" t="str">
        <f>IFERROR(INDEX($C$3:$C$1772,MATCH(ROWS($F$3:F28),$F$3:$F$1772,0)),"")</f>
        <v/>
      </c>
    </row>
    <row r="29" spans="1:8">
      <c r="A29" s="71">
        <v>6</v>
      </c>
      <c r="B29" s="60" t="s">
        <v>150</v>
      </c>
      <c r="C29" s="1">
        <v>38.736753999999998</v>
      </c>
      <c r="D29" s="70">
        <v>4.8530322141919248E-2</v>
      </c>
      <c r="E29" t="b">
        <f>EXACT(Anketa!$E$5,'Biotopi poligonos'!A29)</f>
        <v>0</v>
      </c>
      <c r="F29" t="str">
        <f>IF(E29=TRUE,COUNTIF($E$3:E29,TRUE),"")</f>
        <v/>
      </c>
      <c r="G29" t="str">
        <f>IFERROR(INDEX($B$3:$B$1772,MATCH(ROWS($F$3:F29),$F$3:$F$1772,0)),"")</f>
        <v/>
      </c>
      <c r="H29" t="str">
        <f>IFERROR(INDEX($C$3:$C$1772,MATCH(ROWS($F$3:F29),$F$3:$F$1772,0)),"")</f>
        <v/>
      </c>
    </row>
    <row r="30" spans="1:8">
      <c r="A30" s="71">
        <v>12</v>
      </c>
      <c r="B30" s="60">
        <v>6410</v>
      </c>
      <c r="C30" s="1">
        <v>4.6655000000000002E-2</v>
      </c>
      <c r="D30" s="70">
        <v>8.3596114747157366E-3</v>
      </c>
      <c r="E30" t="b">
        <f>EXACT(Anketa!$E$5,'Biotopi poligonos'!A30)</f>
        <v>0</v>
      </c>
      <c r="F30" t="str">
        <f>IF(E30=TRUE,COUNTIF($E$3:E30,TRUE),"")</f>
        <v/>
      </c>
      <c r="G30" t="str">
        <f>IFERROR(INDEX($B$3:$B$1772,MATCH(ROWS($F$3:F30),$F$3:$F$1772,0)),"")</f>
        <v/>
      </c>
      <c r="H30" t="str">
        <f>IFERROR(INDEX($C$3:$C$1772,MATCH(ROWS($F$3:F30),$F$3:$F$1772,0)),"")</f>
        <v/>
      </c>
    </row>
    <row r="31" spans="1:8">
      <c r="A31" s="71">
        <v>12</v>
      </c>
      <c r="B31" s="60">
        <v>6450</v>
      </c>
      <c r="C31" s="1">
        <v>4.681832</v>
      </c>
      <c r="D31" s="70">
        <v>0.83888750423087188</v>
      </c>
      <c r="E31" t="b">
        <f>EXACT(Anketa!$E$5,'Biotopi poligonos'!A31)</f>
        <v>0</v>
      </c>
      <c r="F31" t="str">
        <f>IF(E31=TRUE,COUNTIF($E$3:E31,TRUE),"")</f>
        <v/>
      </c>
      <c r="G31" t="str">
        <f>IFERROR(INDEX($B$3:$B$1772,MATCH(ROWS($F$3:F31),$F$3:$F$1772,0)),"")</f>
        <v/>
      </c>
    </row>
    <row r="32" spans="1:8">
      <c r="A32" s="71">
        <v>15</v>
      </c>
      <c r="B32" s="60">
        <v>2330</v>
      </c>
      <c r="C32" s="1">
        <v>38.660209000000002</v>
      </c>
      <c r="D32" s="70">
        <v>3.2258448532948264E-2</v>
      </c>
      <c r="E32" t="b">
        <f>EXACT(Anketa!$E$5,'Biotopi poligonos'!A32)</f>
        <v>0</v>
      </c>
      <c r="F32" t="str">
        <f>IF(E32=TRUE,COUNTIF($E$3:E32,TRUE),"")</f>
        <v/>
      </c>
      <c r="G32" t="str">
        <f>IFERROR(INDEX($B$3:$B$1772,MATCH(ROWS($F$3:F32),$F$3:$F$1772,0)),"")</f>
        <v/>
      </c>
    </row>
    <row r="33" spans="1:7">
      <c r="A33" s="71">
        <v>15</v>
      </c>
      <c r="B33" s="60">
        <v>3150</v>
      </c>
      <c r="C33" s="1">
        <v>1.972842</v>
      </c>
      <c r="D33" s="70">
        <v>1.6461582533254986E-3</v>
      </c>
      <c r="E33" t="b">
        <f>EXACT(Anketa!$E$5,'Biotopi poligonos'!A33)</f>
        <v>0</v>
      </c>
      <c r="F33" t="str">
        <f>IF(E33=TRUE,COUNTIF($E$3:E33,TRUE),"")</f>
        <v/>
      </c>
      <c r="G33" t="str">
        <f>IFERROR(INDEX($B$3:$B$1772,MATCH(ROWS($F$3:F33),$F$3:$F$1772,0)),"")</f>
        <v/>
      </c>
    </row>
    <row r="34" spans="1:7">
      <c r="A34" s="71">
        <v>15</v>
      </c>
      <c r="B34" s="60">
        <v>3260</v>
      </c>
      <c r="C34" s="1">
        <v>4.4147959999999999</v>
      </c>
      <c r="D34" s="70">
        <v>3.6837480508567833E-3</v>
      </c>
      <c r="E34" t="b">
        <f>EXACT(Anketa!$E$5,'Biotopi poligonos'!A34)</f>
        <v>0</v>
      </c>
      <c r="F34" t="str">
        <f>IF(E34=TRUE,COUNTIF($E$3:E34,TRUE),"")</f>
        <v/>
      </c>
      <c r="G34" t="str">
        <f>IFERROR(INDEX($B$3:$B$1772,MATCH(ROWS($F$3:F34),$F$3:$F$1772,0)),"")</f>
        <v/>
      </c>
    </row>
    <row r="35" spans="1:7">
      <c r="A35" s="71">
        <v>15</v>
      </c>
      <c r="B35" s="60">
        <v>6450</v>
      </c>
      <c r="C35" s="1">
        <v>34.074055000000001</v>
      </c>
      <c r="D35" s="70">
        <v>2.8431717726263416E-2</v>
      </c>
      <c r="E35" t="b">
        <f>EXACT(Anketa!$E$5,'Biotopi poligonos'!A35)</f>
        <v>0</v>
      </c>
      <c r="F35" t="str">
        <f>IF(E35=TRUE,COUNTIF($E$3:E35,TRUE),"")</f>
        <v/>
      </c>
      <c r="G35" t="str">
        <f>IFERROR(INDEX($B$3:$B$1772,MATCH(ROWS($F$3:F35),$F$3:$F$1772,0)),"")</f>
        <v/>
      </c>
    </row>
    <row r="36" spans="1:7">
      <c r="A36" s="71">
        <v>15</v>
      </c>
      <c r="B36" s="60" t="s">
        <v>154</v>
      </c>
      <c r="C36" s="1">
        <v>4.8636369999999998</v>
      </c>
      <c r="D36" s="70">
        <v>4.0582652785825053E-3</v>
      </c>
      <c r="E36" t="b">
        <f>EXACT(Anketa!$E$5,'Biotopi poligonos'!A36)</f>
        <v>0</v>
      </c>
      <c r="F36" t="str">
        <f>IF(E36=TRUE,COUNTIF($E$3:E36,TRUE),"")</f>
        <v/>
      </c>
      <c r="G36" t="str">
        <f>IFERROR(INDEX($B$3:$B$1772,MATCH(ROWS($F$3:F36),$F$3:$F$1772,0)),"")</f>
        <v/>
      </c>
    </row>
    <row r="37" spans="1:7">
      <c r="A37" s="71">
        <v>15</v>
      </c>
      <c r="B37" s="60">
        <v>7140</v>
      </c>
      <c r="C37" s="1">
        <v>37.532812</v>
      </c>
      <c r="D37" s="70">
        <v>3.1317737682142979E-2</v>
      </c>
      <c r="E37" t="b">
        <f>EXACT(Anketa!$E$5,'Biotopi poligonos'!A37)</f>
        <v>0</v>
      </c>
      <c r="F37" t="str">
        <f>IF(E37=TRUE,COUNTIF($E$3:E37,TRUE),"")</f>
        <v/>
      </c>
      <c r="G37" t="str">
        <f>IFERROR(INDEX($B$3:$B$1772,MATCH(ROWS($F$3:F37),$F$3:$F$1772,0)),"")</f>
        <v/>
      </c>
    </row>
    <row r="38" spans="1:7">
      <c r="A38" s="71">
        <v>15</v>
      </c>
      <c r="B38" s="60" t="s">
        <v>148</v>
      </c>
      <c r="C38" s="1">
        <v>202.019285</v>
      </c>
      <c r="D38" s="70">
        <v>0.16856682559154057</v>
      </c>
      <c r="E38" t="b">
        <f>EXACT(Anketa!$E$5,'Biotopi poligonos'!A38)</f>
        <v>0</v>
      </c>
      <c r="F38" t="str">
        <f>IF(E38=TRUE,COUNTIF($E$3:E38,TRUE),"")</f>
        <v/>
      </c>
      <c r="G38" t="str">
        <f>IFERROR(INDEX($B$3:$B$1772,MATCH(ROWS($F$3:F38),$F$3:$F$1772,0)),"")</f>
        <v/>
      </c>
    </row>
    <row r="39" spans="1:7">
      <c r="A39" s="71">
        <v>15</v>
      </c>
      <c r="B39" s="60">
        <v>9050</v>
      </c>
      <c r="C39" s="1">
        <v>1.218607</v>
      </c>
      <c r="D39" s="70">
        <v>1.0168173480746181E-3</v>
      </c>
      <c r="E39" t="b">
        <f>EXACT(Anketa!$E$5,'Biotopi poligonos'!A39)</f>
        <v>0</v>
      </c>
      <c r="F39" t="str">
        <f>IF(E39=TRUE,COUNTIF($E$3:E39,TRUE),"")</f>
        <v/>
      </c>
      <c r="G39" t="str">
        <f>IFERROR(INDEX($B$3:$B$1772,MATCH(ROWS($F$3:F39),$F$3:$F$1772,0)),"")</f>
        <v/>
      </c>
    </row>
    <row r="40" spans="1:7">
      <c r="A40" s="71">
        <v>15</v>
      </c>
      <c r="B40" s="60" t="s">
        <v>150</v>
      </c>
      <c r="C40" s="1">
        <v>48.402847999999999</v>
      </c>
      <c r="D40" s="70">
        <v>4.0387799793221962E-2</v>
      </c>
      <c r="E40" t="b">
        <f>EXACT(Anketa!$E$5,'Biotopi poligonos'!A40)</f>
        <v>0</v>
      </c>
      <c r="F40" t="str">
        <f>IF(E40=TRUE,COUNTIF($E$3:E40,TRUE),"")</f>
        <v/>
      </c>
      <c r="G40" t="str">
        <f>IFERROR(INDEX($B$3:$B$1772,MATCH(ROWS($F$3:F40),$F$3:$F$1772,0)),"")</f>
        <v/>
      </c>
    </row>
    <row r="41" spans="1:7">
      <c r="A41" s="71">
        <v>15</v>
      </c>
      <c r="B41" s="60" t="s">
        <v>151</v>
      </c>
      <c r="C41" s="1">
        <v>129.413432</v>
      </c>
      <c r="D41" s="70">
        <v>0.10798380670017071</v>
      </c>
      <c r="E41" t="b">
        <f>EXACT(Anketa!$E$5,'Biotopi poligonos'!A41)</f>
        <v>0</v>
      </c>
      <c r="F41" t="str">
        <f>IF(E41=TRUE,COUNTIF($E$3:E41,TRUE),"")</f>
        <v/>
      </c>
      <c r="G41" t="str">
        <f>IFERROR(INDEX($B$3:$B$1772,MATCH(ROWS($F$3:F41),$F$3:$F$1772,0)),"")</f>
        <v/>
      </c>
    </row>
    <row r="42" spans="1:7">
      <c r="A42" s="71">
        <v>15</v>
      </c>
      <c r="B42" s="60" t="s">
        <v>152</v>
      </c>
      <c r="C42" s="1">
        <v>26.016722999999999</v>
      </c>
      <c r="D42" s="70">
        <v>2.1708602762376978E-2</v>
      </c>
      <c r="E42" t="b">
        <f>EXACT(Anketa!$E$5,'Biotopi poligonos'!A42)</f>
        <v>0</v>
      </c>
      <c r="F42" t="str">
        <f>IF(E42=TRUE,COUNTIF($E$3:E42,TRUE),"")</f>
        <v/>
      </c>
      <c r="G42" t="str">
        <f>IFERROR(INDEX($B$3:$B$1772,MATCH(ROWS($F$3:F42),$F$3:$F$1772,0)),"")</f>
        <v/>
      </c>
    </row>
    <row r="43" spans="1:7">
      <c r="A43" s="71">
        <v>15</v>
      </c>
      <c r="B43" s="60" t="s">
        <v>155</v>
      </c>
      <c r="C43" s="1">
        <v>91.803585999999996</v>
      </c>
      <c r="D43" s="70">
        <v>7.6601791110883277E-2</v>
      </c>
      <c r="E43" t="b">
        <f>EXACT(Anketa!$E$5,'Biotopi poligonos'!A43)</f>
        <v>0</v>
      </c>
      <c r="F43" t="str">
        <f>IF(E43=TRUE,COUNTIF($E$3:E43,TRUE),"")</f>
        <v/>
      </c>
      <c r="G43" t="str">
        <f>IFERROR(INDEX($B$3:$B$1772,MATCH(ROWS($F$3:F43),$F$3:$F$1772,0)),"")</f>
        <v/>
      </c>
    </row>
    <row r="44" spans="1:7">
      <c r="A44" s="71">
        <v>28</v>
      </c>
      <c r="B44" s="60">
        <v>6210</v>
      </c>
      <c r="C44" s="1">
        <v>82.989574000000005</v>
      </c>
      <c r="D44" s="70">
        <v>0.44604168809033079</v>
      </c>
      <c r="E44" t="b">
        <f>EXACT(Anketa!$E$5,'Biotopi poligonos'!A44)</f>
        <v>0</v>
      </c>
      <c r="F44" t="str">
        <f>IF(E44=TRUE,COUNTIF($E$3:E44,TRUE),"")</f>
        <v/>
      </c>
      <c r="G44" t="str">
        <f>IFERROR(INDEX($B$3:$B$1772,MATCH(ROWS($F$3:F44),$F$3:$F$1772,0)),"")</f>
        <v/>
      </c>
    </row>
    <row r="45" spans="1:7">
      <c r="A45" s="71">
        <v>28</v>
      </c>
      <c r="B45" s="60" t="s">
        <v>153</v>
      </c>
      <c r="C45" s="1">
        <v>2.146452</v>
      </c>
      <c r="D45" s="70">
        <v>1.1536474129688466E-2</v>
      </c>
      <c r="E45" t="b">
        <f>EXACT(Anketa!$E$5,'Biotopi poligonos'!A45)</f>
        <v>0</v>
      </c>
      <c r="F45" t="str">
        <f>IF(E45=TRUE,COUNTIF($E$3:E45,TRUE),"")</f>
        <v/>
      </c>
      <c r="G45" t="str">
        <f>IFERROR(INDEX($B$3:$B$1772,MATCH(ROWS($F$3:F45),$F$3:$F$1772,0)),"")</f>
        <v/>
      </c>
    </row>
    <row r="46" spans="1:7">
      <c r="A46" s="71">
        <v>32</v>
      </c>
      <c r="B46" s="60">
        <v>3130</v>
      </c>
      <c r="C46" s="1">
        <v>1814.585276</v>
      </c>
      <c r="D46" s="70">
        <v>0.39129488170732302</v>
      </c>
      <c r="E46" t="b">
        <f>EXACT(Anketa!$E$5,'Biotopi poligonos'!A46)</f>
        <v>0</v>
      </c>
      <c r="F46" t="str">
        <f>IF(E46=TRUE,COUNTIF($E$3:E46,TRUE),"")</f>
        <v/>
      </c>
      <c r="G46" t="str">
        <f>IFERROR(INDEX($B$3:$B$1772,MATCH(ROWS($F$3:F46),$F$3:$F$1772,0)),"")</f>
        <v/>
      </c>
    </row>
    <row r="47" spans="1:7">
      <c r="A47" s="71">
        <v>32</v>
      </c>
      <c r="B47" s="60">
        <v>3150</v>
      </c>
      <c r="C47" s="1">
        <v>180.50975500000001</v>
      </c>
      <c r="D47" s="70">
        <v>3.8924896043156729E-2</v>
      </c>
      <c r="E47" t="b">
        <f>EXACT(Anketa!$E$5,'Biotopi poligonos'!A47)</f>
        <v>0</v>
      </c>
      <c r="F47" t="str">
        <f>IF(E47=TRUE,COUNTIF($E$3:E47,TRUE),"")</f>
        <v/>
      </c>
      <c r="G47" t="str">
        <f>IFERROR(INDEX($B$3:$B$1772,MATCH(ROWS($F$3:F47),$F$3:$F$1772,0)),"")</f>
        <v/>
      </c>
    </row>
    <row r="48" spans="1:7">
      <c r="A48" s="71">
        <v>32</v>
      </c>
      <c r="B48" s="60">
        <v>3260</v>
      </c>
      <c r="C48" s="1">
        <v>0.35456500000000002</v>
      </c>
      <c r="D48" s="70">
        <v>7.6457949685555026E-5</v>
      </c>
      <c r="E48" t="b">
        <f>EXACT(Anketa!$E$5,'Biotopi poligonos'!A48)</f>
        <v>0</v>
      </c>
      <c r="F48" t="str">
        <f>IF(E48=TRUE,COUNTIF($E$3:E48,TRUE),"")</f>
        <v/>
      </c>
      <c r="G48" t="str">
        <f>IFERROR(INDEX($B$3:$B$1772,MATCH(ROWS($F$3:F48),$F$3:$F$1772,0)),"")</f>
        <v/>
      </c>
    </row>
    <row r="49" spans="1:7">
      <c r="A49" s="71">
        <v>32</v>
      </c>
      <c r="B49" s="60">
        <v>5130</v>
      </c>
      <c r="C49" s="1">
        <v>0.330926</v>
      </c>
      <c r="D49" s="70">
        <v>7.1360465521531962E-5</v>
      </c>
      <c r="E49" t="b">
        <f>EXACT(Anketa!$E$5,'Biotopi poligonos'!A49)</f>
        <v>0</v>
      </c>
      <c r="F49" t="str">
        <f>IF(E49=TRUE,COUNTIF($E$3:E49,TRUE),"")</f>
        <v/>
      </c>
      <c r="G49" t="str">
        <f>IFERROR(INDEX($B$3:$B$1772,MATCH(ROWS($F$3:F49),$F$3:$F$1772,0)),"")</f>
        <v/>
      </c>
    </row>
    <row r="50" spans="1:7">
      <c r="A50" s="71">
        <v>32</v>
      </c>
      <c r="B50" s="60" t="s">
        <v>147</v>
      </c>
      <c r="C50" s="1">
        <v>0.44533800000000001</v>
      </c>
      <c r="D50" s="70">
        <v>9.6032124989961514E-5</v>
      </c>
      <c r="E50" t="b">
        <f>EXACT(Anketa!$E$5,'Biotopi poligonos'!A50)</f>
        <v>0</v>
      </c>
      <c r="F50" t="str">
        <f>IF(E50=TRUE,COUNTIF($E$3:E50,TRUE),"")</f>
        <v/>
      </c>
      <c r="G50" t="str">
        <f>IFERROR(INDEX($B$3:$B$1772,MATCH(ROWS($F$3:F50),$F$3:$F$1772,0)),"")</f>
        <v/>
      </c>
    </row>
    <row r="51" spans="1:7">
      <c r="A51" s="71">
        <v>32</v>
      </c>
      <c r="B51" s="60">
        <v>6210</v>
      </c>
      <c r="C51" s="1">
        <v>32.600493</v>
      </c>
      <c r="D51" s="70">
        <v>7.0299292189536155E-3</v>
      </c>
      <c r="E51" t="b">
        <f>EXACT(Anketa!$E$5,'Biotopi poligonos'!A51)</f>
        <v>0</v>
      </c>
      <c r="F51" t="str">
        <f>IF(E51=TRUE,COUNTIF($E$3:E51,TRUE),"")</f>
        <v/>
      </c>
      <c r="G51" t="str">
        <f>IFERROR(INDEX($B$3:$B$1772,MATCH(ROWS($F$3:F51),$F$3:$F$1772,0)),"")</f>
        <v/>
      </c>
    </row>
    <row r="52" spans="1:7">
      <c r="A52" s="71">
        <v>32</v>
      </c>
      <c r="B52" s="60" t="s">
        <v>156</v>
      </c>
      <c r="C52" s="1">
        <v>0.10083</v>
      </c>
      <c r="D52" s="70">
        <v>2.1742854107976008E-5</v>
      </c>
      <c r="E52" t="b">
        <f>EXACT(Anketa!$E$5,'Biotopi poligonos'!A52)</f>
        <v>0</v>
      </c>
      <c r="F52" t="str">
        <f>IF(E52=TRUE,COUNTIF($E$3:E52,TRUE),"")</f>
        <v/>
      </c>
      <c r="G52" t="str">
        <f>IFERROR(INDEX($B$3:$B$1772,MATCH(ROWS($F$3:F52),$F$3:$F$1772,0)),"")</f>
        <v/>
      </c>
    </row>
    <row r="53" spans="1:7">
      <c r="A53" s="71">
        <v>32</v>
      </c>
      <c r="B53" s="60" t="s">
        <v>153</v>
      </c>
      <c r="C53" s="1">
        <v>18.281936000000002</v>
      </c>
      <c r="D53" s="70">
        <v>3.9422936354195628E-3</v>
      </c>
      <c r="E53" t="b">
        <f>EXACT(Anketa!$E$5,'Biotopi poligonos'!A53)</f>
        <v>0</v>
      </c>
      <c r="F53" t="str">
        <f>IF(E53=TRUE,COUNTIF($E$3:E53,TRUE),"")</f>
        <v/>
      </c>
      <c r="G53" t="str">
        <f>IFERROR(INDEX($B$3:$B$1772,MATCH(ROWS($F$3:F53),$F$3:$F$1772,0)),"")</f>
        <v/>
      </c>
    </row>
    <row r="54" spans="1:7">
      <c r="A54" s="71">
        <v>32</v>
      </c>
      <c r="B54" s="60">
        <v>6410</v>
      </c>
      <c r="C54" s="1">
        <v>0.49095800000000001</v>
      </c>
      <c r="D54" s="70">
        <v>1.0586956428784772E-4</v>
      </c>
      <c r="E54" t="b">
        <f>EXACT(Anketa!$E$5,'Biotopi poligonos'!A54)</f>
        <v>0</v>
      </c>
      <c r="F54" t="str">
        <f>IF(E54=TRUE,COUNTIF($E$3:E54,TRUE),"")</f>
        <v/>
      </c>
      <c r="G54" t="str">
        <f>IFERROR(INDEX($B$3:$B$1772,MATCH(ROWS($F$3:F54),$F$3:$F$1772,0)),"")</f>
        <v/>
      </c>
    </row>
    <row r="55" spans="1:7">
      <c r="A55" s="71">
        <v>32</v>
      </c>
      <c r="B55" s="60">
        <v>6450</v>
      </c>
      <c r="C55" s="1">
        <v>1.5091859999999999</v>
      </c>
      <c r="D55" s="70">
        <v>3.2543896677377643E-4</v>
      </c>
      <c r="E55" t="b">
        <f>EXACT(Anketa!$E$5,'Biotopi poligonos'!A55)</f>
        <v>0</v>
      </c>
      <c r="F55" t="str">
        <f>IF(E55=TRUE,COUNTIF($E$3:E55,TRUE),"")</f>
        <v/>
      </c>
      <c r="G55" t="str">
        <f>IFERROR(INDEX($B$3:$B$1772,MATCH(ROWS($F$3:F55),$F$3:$F$1772,0)),"")</f>
        <v/>
      </c>
    </row>
    <row r="56" spans="1:7">
      <c r="A56" s="71">
        <v>32</v>
      </c>
      <c r="B56" s="60" t="s">
        <v>157</v>
      </c>
      <c r="C56" s="1">
        <v>3.6072169999999999</v>
      </c>
      <c r="D56" s="70">
        <v>7.7785572713290579E-4</v>
      </c>
      <c r="E56" t="b">
        <f>EXACT(Anketa!$E$5,'Biotopi poligonos'!A56)</f>
        <v>0</v>
      </c>
      <c r="F56" t="str">
        <f>IF(E56=TRUE,COUNTIF($E$3:E56,TRUE),"")</f>
        <v/>
      </c>
      <c r="G56" t="str">
        <f>IFERROR(INDEX($B$3:$B$1772,MATCH(ROWS($F$3:F56),$F$3:$F$1772,0)),"")</f>
        <v/>
      </c>
    </row>
    <row r="57" spans="1:7">
      <c r="A57" s="71">
        <v>32</v>
      </c>
      <c r="B57" s="60">
        <v>7120</v>
      </c>
      <c r="C57" s="1">
        <v>4.0005480000000002</v>
      </c>
      <c r="D57" s="70">
        <v>8.6267312819552917E-4</v>
      </c>
      <c r="E57" t="b">
        <f>EXACT(Anketa!$E$5,'Biotopi poligonos'!A57)</f>
        <v>0</v>
      </c>
      <c r="F57" t="str">
        <f>IF(E57=TRUE,COUNTIF($E$3:E57,TRUE),"")</f>
        <v/>
      </c>
      <c r="G57" t="str">
        <f>IFERROR(INDEX($B$3:$B$1772,MATCH(ROWS($F$3:F57),$F$3:$F$1772,0)),"")</f>
        <v/>
      </c>
    </row>
    <row r="58" spans="1:7">
      <c r="A58" s="71">
        <v>32</v>
      </c>
      <c r="B58" s="60">
        <v>7140</v>
      </c>
      <c r="C58" s="1">
        <v>35.924550000000004</v>
      </c>
      <c r="D58" s="70">
        <v>7.746724680597933E-3</v>
      </c>
      <c r="E58" t="b">
        <f>EXACT(Anketa!$E$5,'Biotopi poligonos'!A58)</f>
        <v>0</v>
      </c>
      <c r="F58" t="str">
        <f>IF(E58=TRUE,COUNTIF($E$3:E58,TRUE),"")</f>
        <v/>
      </c>
      <c r="G58" t="str">
        <f>IFERROR(INDEX($B$3:$B$1772,MATCH(ROWS($F$3:F58),$F$3:$F$1772,0)),"")</f>
        <v/>
      </c>
    </row>
    <row r="59" spans="1:7">
      <c r="A59" s="71">
        <v>32</v>
      </c>
      <c r="B59" s="60" t="s">
        <v>148</v>
      </c>
      <c r="C59" s="1">
        <v>17.864608</v>
      </c>
      <c r="D59" s="70">
        <v>3.8523015515241599E-3</v>
      </c>
      <c r="E59" t="b">
        <f>EXACT(Anketa!$E$5,'Biotopi poligonos'!A59)</f>
        <v>0</v>
      </c>
      <c r="F59" t="str">
        <f>IF(E59=TRUE,COUNTIF($E$3:E59,TRUE),"")</f>
        <v/>
      </c>
      <c r="G59" t="str">
        <f>IFERROR(INDEX($B$3:$B$1772,MATCH(ROWS($F$3:F59),$F$3:$F$1772,0)),"")</f>
        <v/>
      </c>
    </row>
    <row r="60" spans="1:7">
      <c r="A60" s="71">
        <v>32</v>
      </c>
      <c r="B60" s="60" t="s">
        <v>150</v>
      </c>
      <c r="C60" s="1">
        <v>58.352276000000003</v>
      </c>
      <c r="D60" s="70">
        <v>1.2583011246021521E-2</v>
      </c>
      <c r="E60" t="b">
        <f>EXACT(Anketa!$E$5,'Biotopi poligonos'!A60)</f>
        <v>0</v>
      </c>
      <c r="F60" t="str">
        <f>IF(E60=TRUE,COUNTIF($E$3:E60,TRUE),"")</f>
        <v/>
      </c>
      <c r="G60" t="str">
        <f>IFERROR(INDEX($B$3:$B$1772,MATCH(ROWS($F$3:F60),$F$3:$F$1772,0)),"")</f>
        <v/>
      </c>
    </row>
    <row r="61" spans="1:7">
      <c r="A61" s="71">
        <v>32</v>
      </c>
      <c r="B61" s="60">
        <v>9160</v>
      </c>
      <c r="C61" s="1">
        <v>22.153777999999999</v>
      </c>
      <c r="D61" s="70">
        <v>4.7772127640036549E-3</v>
      </c>
      <c r="E61" t="b">
        <f>EXACT(Anketa!$E$5,'Biotopi poligonos'!A61)</f>
        <v>0</v>
      </c>
      <c r="F61" t="str">
        <f>IF(E61=TRUE,COUNTIF($E$3:E61,TRUE),"")</f>
        <v/>
      </c>
      <c r="G61" t="str">
        <f>IFERROR(INDEX($B$3:$B$1772,MATCH(ROWS($F$3:F61),$F$3:$F$1772,0)),"")</f>
        <v/>
      </c>
    </row>
    <row r="62" spans="1:7">
      <c r="A62" s="71">
        <v>32</v>
      </c>
      <c r="B62" s="60" t="s">
        <v>158</v>
      </c>
      <c r="C62" s="1">
        <v>3.0022669999999998</v>
      </c>
      <c r="D62" s="70">
        <v>6.4740507164723598E-4</v>
      </c>
      <c r="E62" t="b">
        <f>EXACT(Anketa!$E$5,'Biotopi poligonos'!A62)</f>
        <v>0</v>
      </c>
      <c r="F62" t="str">
        <f>IF(E62=TRUE,COUNTIF($E$3:E62,TRUE),"")</f>
        <v/>
      </c>
      <c r="G62" t="str">
        <f>IFERROR(INDEX($B$3:$B$1772,MATCH(ROWS($F$3:F62),$F$3:$F$1772,0)),"")</f>
        <v/>
      </c>
    </row>
    <row r="63" spans="1:7">
      <c r="A63" s="71">
        <v>32</v>
      </c>
      <c r="B63" s="60" t="s">
        <v>151</v>
      </c>
      <c r="C63" s="1">
        <v>72.767583999999999</v>
      </c>
      <c r="D63" s="70">
        <v>1.5691510093244959E-2</v>
      </c>
      <c r="E63" t="b">
        <f>EXACT(Anketa!$E$5,'Biotopi poligonos'!A63)</f>
        <v>0</v>
      </c>
      <c r="F63" t="str">
        <f>IF(E63=TRUE,COUNTIF($E$3:E63,TRUE),"")</f>
        <v/>
      </c>
      <c r="G63" t="str">
        <f>IFERROR(INDEX($B$3:$B$1772,MATCH(ROWS($F$3:F63),$F$3:$F$1772,0)),"")</f>
        <v/>
      </c>
    </row>
    <row r="64" spans="1:7">
      <c r="A64" s="71">
        <v>32</v>
      </c>
      <c r="B64" s="60" t="s">
        <v>152</v>
      </c>
      <c r="C64" s="1">
        <v>48.311368000000002</v>
      </c>
      <c r="D64" s="70">
        <v>1.0417802501048703E-2</v>
      </c>
      <c r="E64" t="b">
        <f>EXACT(Anketa!$E$5,'Biotopi poligonos'!A64)</f>
        <v>0</v>
      </c>
      <c r="F64" t="str">
        <f>IF(E64=TRUE,COUNTIF($E$3:E64,TRUE),"")</f>
        <v/>
      </c>
      <c r="G64" t="str">
        <f>IFERROR(INDEX($B$3:$B$1772,MATCH(ROWS($F$3:F64),$F$3:$F$1772,0)),"")</f>
        <v/>
      </c>
    </row>
    <row r="65" spans="1:7">
      <c r="A65" s="71">
        <v>35</v>
      </c>
      <c r="B65" s="60" t="s">
        <v>148</v>
      </c>
      <c r="C65" s="1">
        <v>5.0985990000000001</v>
      </c>
      <c r="D65" s="70">
        <v>7.6809977627993659E-2</v>
      </c>
      <c r="E65" t="b">
        <f>EXACT(Anketa!$E$5,'Biotopi poligonos'!A65)</f>
        <v>0</v>
      </c>
      <c r="F65" t="str">
        <f>IF(E65=TRUE,COUNTIF($E$3:E65,TRUE),"")</f>
        <v/>
      </c>
      <c r="G65" t="str">
        <f>IFERROR(INDEX($B$3:$B$1772,MATCH(ROWS($F$3:F65),$F$3:$F$1772,0)),"")</f>
        <v/>
      </c>
    </row>
    <row r="66" spans="1:7">
      <c r="A66" s="71">
        <v>35</v>
      </c>
      <c r="B66" s="60">
        <v>9050</v>
      </c>
      <c r="C66" s="1">
        <v>2.0556320000000001</v>
      </c>
      <c r="D66" s="70">
        <v>3.0967928235067683E-2</v>
      </c>
      <c r="E66" t="b">
        <f>EXACT(Anketa!$E$5,'Biotopi poligonos'!A66)</f>
        <v>0</v>
      </c>
      <c r="F66" t="str">
        <f>IF(E66=TRUE,COUNTIF($E$3:E66,TRUE),"")</f>
        <v/>
      </c>
      <c r="G66" t="str">
        <f>IFERROR(INDEX($B$3:$B$1772,MATCH(ROWS($F$3:F66),$F$3:$F$1772,0)),"")</f>
        <v/>
      </c>
    </row>
    <row r="67" spans="1:7">
      <c r="A67" s="71">
        <v>35</v>
      </c>
      <c r="B67" s="60" t="s">
        <v>150</v>
      </c>
      <c r="C67" s="1">
        <v>18.058973999999999</v>
      </c>
      <c r="D67" s="70">
        <v>0.2720569687721115</v>
      </c>
      <c r="E67" t="b">
        <f>EXACT(Anketa!$E$5,'Biotopi poligonos'!A67)</f>
        <v>0</v>
      </c>
      <c r="F67" t="str">
        <f>IF(E67=TRUE,COUNTIF($E$3:E67,TRUE),"")</f>
        <v/>
      </c>
      <c r="G67" t="str">
        <f>IFERROR(INDEX($B$3:$B$1772,MATCH(ROWS($F$3:F67),$F$3:$F$1772,0)),"")</f>
        <v/>
      </c>
    </row>
    <row r="68" spans="1:7">
      <c r="A68" s="71">
        <v>35</v>
      </c>
      <c r="B68" s="60" t="s">
        <v>152</v>
      </c>
      <c r="C68" s="1">
        <v>3.5767030000000002</v>
      </c>
      <c r="D68" s="70">
        <v>5.3882738652711815E-2</v>
      </c>
      <c r="E68" t="b">
        <f>EXACT(Anketa!$E$5,'Biotopi poligonos'!A68)</f>
        <v>0</v>
      </c>
      <c r="F68" t="str">
        <f>IF(E68=TRUE,COUNTIF($E$3:E68,TRUE),"")</f>
        <v/>
      </c>
      <c r="G68" t="str">
        <f>IFERROR(INDEX($B$3:$B$1772,MATCH(ROWS($F$3:F68),$F$3:$F$1772,0)),"")</f>
        <v/>
      </c>
    </row>
    <row r="69" spans="1:7">
      <c r="A69" s="72">
        <v>37</v>
      </c>
      <c r="B69" s="60">
        <v>6410</v>
      </c>
      <c r="C69" s="1">
        <v>2.9629799999999999</v>
      </c>
      <c r="D69" s="70">
        <v>0.79886201163062498</v>
      </c>
      <c r="E69" t="b">
        <f>EXACT(Anketa!$E$5,'Biotopi poligonos'!A69)</f>
        <v>0</v>
      </c>
      <c r="F69" t="str">
        <f>IF(E69=TRUE,COUNTIF($E$3:E69,TRUE),"")</f>
        <v/>
      </c>
      <c r="G69" t="str">
        <f>IFERROR(INDEX($B$3:$B$1772,MATCH(ROWS($F$3:F69),$F$3:$F$1772,0)),"")</f>
        <v/>
      </c>
    </row>
    <row r="70" spans="1:7">
      <c r="A70" s="72">
        <v>39</v>
      </c>
      <c r="B70" s="60">
        <v>6510</v>
      </c>
      <c r="C70" s="1">
        <v>54.581029999999998</v>
      </c>
      <c r="D70" s="70">
        <v>0.75656946826853255</v>
      </c>
      <c r="E70" t="b">
        <f>EXACT(Anketa!$E$5,'Biotopi poligonos'!A70)</f>
        <v>0</v>
      </c>
      <c r="F70" t="str">
        <f>IF(E70=TRUE,COUNTIF($E$3:E70,TRUE),"")</f>
        <v/>
      </c>
      <c r="G70" t="str">
        <f>IFERROR(INDEX($B$3:$B$1772,MATCH(ROWS($F$3:F70),$F$3:$F$1772,0)),"")</f>
        <v/>
      </c>
    </row>
    <row r="71" spans="1:7">
      <c r="A71" s="71">
        <v>41</v>
      </c>
      <c r="B71" s="60">
        <v>6410</v>
      </c>
      <c r="C71" s="1">
        <v>1.0034259999999999</v>
      </c>
      <c r="D71" s="70">
        <v>2.3701364125317488E-2</v>
      </c>
      <c r="E71" t="b">
        <f>EXACT(Anketa!$E$5,'Biotopi poligonos'!A71)</f>
        <v>0</v>
      </c>
      <c r="F71" t="str">
        <f>IF(E71=TRUE,COUNTIF($E$3:E71,TRUE),"")</f>
        <v/>
      </c>
      <c r="G71" t="str">
        <f>IFERROR(INDEX($B$3:$B$1772,MATCH(ROWS($F$3:F71),$F$3:$F$1772,0)),"")</f>
        <v/>
      </c>
    </row>
    <row r="72" spans="1:7">
      <c r="A72" s="71">
        <v>41</v>
      </c>
      <c r="B72" s="60">
        <v>6510</v>
      </c>
      <c r="C72" s="1">
        <v>37.818810999999997</v>
      </c>
      <c r="D72" s="70">
        <v>0.89329697486168624</v>
      </c>
      <c r="E72" t="b">
        <f>EXACT(Anketa!$E$5,'Biotopi poligonos'!A72)</f>
        <v>0</v>
      </c>
      <c r="F72" t="str">
        <f>IF(E72=TRUE,COUNTIF($E$3:E72,TRUE),"")</f>
        <v/>
      </c>
      <c r="G72" t="str">
        <f>IFERROR(INDEX($B$3:$B$1772,MATCH(ROWS($F$3:F72),$F$3:$F$1772,0)),"")</f>
        <v/>
      </c>
    </row>
    <row r="73" spans="1:7">
      <c r="A73" s="71">
        <v>43</v>
      </c>
      <c r="B73" s="60" t="s">
        <v>148</v>
      </c>
      <c r="C73" s="1">
        <v>6.9999999999999999E-6</v>
      </c>
      <c r="D73" s="70">
        <v>1.7895084087466261E-7</v>
      </c>
      <c r="E73" t="b">
        <f>EXACT(Anketa!$E$5,'Biotopi poligonos'!A73)</f>
        <v>0</v>
      </c>
      <c r="F73" t="str">
        <f>IF(E73=TRUE,COUNTIF($E$3:E73,TRUE),"")</f>
        <v/>
      </c>
      <c r="G73" t="str">
        <f>IFERROR(INDEX($B$3:$B$1772,MATCH(ROWS($F$3:F73),$F$3:$F$1772,0)),"")</f>
        <v/>
      </c>
    </row>
    <row r="74" spans="1:7">
      <c r="A74" s="71">
        <v>43</v>
      </c>
      <c r="B74" s="60" t="s">
        <v>150</v>
      </c>
      <c r="C74" s="1">
        <v>0.17491799999999999</v>
      </c>
      <c r="D74" s="70">
        <v>4.4716747405877475E-3</v>
      </c>
      <c r="E74" t="b">
        <f>EXACT(Anketa!$E$5,'Biotopi poligonos'!A74)</f>
        <v>0</v>
      </c>
      <c r="F74" t="str">
        <f>IF(E74=TRUE,COUNTIF($E$3:E74,TRUE),"")</f>
        <v/>
      </c>
      <c r="G74" t="str">
        <f>IFERROR(INDEX($B$3:$B$1772,MATCH(ROWS($F$3:F74),$F$3:$F$1772,0)),"")</f>
        <v/>
      </c>
    </row>
    <row r="75" spans="1:7">
      <c r="A75" s="71">
        <v>43</v>
      </c>
      <c r="B75" s="60" t="s">
        <v>151</v>
      </c>
      <c r="C75" s="1">
        <v>4.0068409999999997</v>
      </c>
      <c r="D75" s="70">
        <v>0.10243250945729628</v>
      </c>
      <c r="E75" t="b">
        <f>EXACT(Anketa!$E$5,'Biotopi poligonos'!A75)</f>
        <v>0</v>
      </c>
      <c r="F75" t="str">
        <f>IF(E75=TRUE,COUNTIF($E$3:E75,TRUE),"")</f>
        <v/>
      </c>
      <c r="G75" t="str">
        <f>IFERROR(INDEX($B$3:$B$1772,MATCH(ROWS($F$3:F75),$F$3:$F$1772,0)),"")</f>
        <v/>
      </c>
    </row>
    <row r="76" spans="1:7">
      <c r="A76" s="72">
        <v>44</v>
      </c>
      <c r="B76" s="60" t="s">
        <v>153</v>
      </c>
      <c r="C76" s="1">
        <v>13.061522999999999</v>
      </c>
      <c r="D76" s="70">
        <v>0.53028788432659901</v>
      </c>
      <c r="E76" t="b">
        <f>EXACT(Anketa!$E$5,'Biotopi poligonos'!A76)</f>
        <v>0</v>
      </c>
      <c r="F76" t="str">
        <f>IF(E76=TRUE,COUNTIF($E$3:E76,TRUE),"")</f>
        <v/>
      </c>
      <c r="G76" t="str">
        <f>IFERROR(INDEX($B$3:$B$1772,MATCH(ROWS($F$3:F76),$F$3:$F$1772,0)),"")</f>
        <v/>
      </c>
    </row>
    <row r="77" spans="1:7">
      <c r="A77" s="72">
        <v>45</v>
      </c>
      <c r="B77" s="60" t="s">
        <v>153</v>
      </c>
      <c r="C77" s="1">
        <v>15.938791</v>
      </c>
      <c r="D77" s="70">
        <v>0.94672548610230456</v>
      </c>
      <c r="E77" t="b">
        <f>EXACT(Anketa!$E$5,'Biotopi poligonos'!A77)</f>
        <v>0</v>
      </c>
      <c r="F77" t="str">
        <f>IF(E77=TRUE,COUNTIF($E$3:E77,TRUE),"")</f>
        <v/>
      </c>
      <c r="G77" t="str">
        <f>IFERROR(INDEX($B$3:$B$1772,MATCH(ROWS($F$3:F77),$F$3:$F$1772,0)),"")</f>
        <v/>
      </c>
    </row>
    <row r="78" spans="1:7">
      <c r="A78" s="72">
        <v>46</v>
      </c>
      <c r="B78" s="60" t="s">
        <v>153</v>
      </c>
      <c r="C78" s="1">
        <v>5.5000340000000003</v>
      </c>
      <c r="D78" s="70">
        <v>0.79499319273218827</v>
      </c>
      <c r="E78" t="b">
        <f>EXACT(Anketa!$E$5,'Biotopi poligonos'!A78)</f>
        <v>0</v>
      </c>
      <c r="F78" t="str">
        <f>IF(E78=TRUE,COUNTIF($E$3:E78,TRUE),"")</f>
        <v/>
      </c>
      <c r="G78" t="str">
        <f>IFERROR(INDEX($B$3:$B$1772,MATCH(ROWS($F$3:F78),$F$3:$F$1772,0)),"")</f>
        <v/>
      </c>
    </row>
    <row r="79" spans="1:7">
      <c r="A79" s="72">
        <v>47</v>
      </c>
      <c r="B79" s="60" t="s">
        <v>153</v>
      </c>
      <c r="C79" s="1">
        <v>2.60189</v>
      </c>
      <c r="D79" s="70">
        <v>0.14083417628117967</v>
      </c>
      <c r="E79" t="b">
        <f>EXACT(Anketa!$E$5,'Biotopi poligonos'!A79)</f>
        <v>0</v>
      </c>
      <c r="F79" t="str">
        <f>IF(E79=TRUE,COUNTIF($E$3:E79,TRUE),"")</f>
        <v/>
      </c>
      <c r="G79" t="str">
        <f>IFERROR(INDEX($B$3:$B$1772,MATCH(ROWS($F$3:F79),$F$3:$F$1772,0)),"")</f>
        <v/>
      </c>
    </row>
    <row r="80" spans="1:7">
      <c r="A80" s="71">
        <v>48</v>
      </c>
      <c r="B80" s="60">
        <v>3150</v>
      </c>
      <c r="C80" s="1">
        <v>2.556254</v>
      </c>
      <c r="D80" s="70">
        <v>3.5324420845850497E-3</v>
      </c>
      <c r="E80" t="b">
        <f>EXACT(Anketa!$E$5,'Biotopi poligonos'!A80)</f>
        <v>0</v>
      </c>
      <c r="F80" t="str">
        <f>IF(E80=TRUE,COUNTIF($E$3:E80,TRUE),"")</f>
        <v/>
      </c>
      <c r="G80" t="str">
        <f>IFERROR(INDEX($B$3:$B$1772,MATCH(ROWS($F$3:F80),$F$3:$F$1772,0)),"")</f>
        <v/>
      </c>
    </row>
    <row r="81" spans="1:7">
      <c r="A81" s="71">
        <v>48</v>
      </c>
      <c r="B81" s="60" t="s">
        <v>153</v>
      </c>
      <c r="C81" s="1">
        <v>83.692858000000001</v>
      </c>
      <c r="D81" s="70">
        <v>0.11565367673885324</v>
      </c>
      <c r="E81" t="b">
        <f>EXACT(Anketa!$E$5,'Biotopi poligonos'!A81)</f>
        <v>0</v>
      </c>
      <c r="F81" t="str">
        <f>IF(E81=TRUE,COUNTIF($E$3:E81,TRUE),"")</f>
        <v/>
      </c>
      <c r="G81" t="str">
        <f>IFERROR(INDEX($B$3:$B$1772,MATCH(ROWS($F$3:F81),$F$3:$F$1772,0)),"")</f>
        <v/>
      </c>
    </row>
    <row r="82" spans="1:7">
      <c r="A82" s="71">
        <v>48</v>
      </c>
      <c r="B82" s="60">
        <v>9070</v>
      </c>
      <c r="C82" s="1">
        <v>1.8570089999999999</v>
      </c>
      <c r="D82" s="70">
        <v>2.5661678155039359E-3</v>
      </c>
      <c r="E82" t="b">
        <f>EXACT(Anketa!$E$5,'Biotopi poligonos'!A82)</f>
        <v>0</v>
      </c>
      <c r="F82" t="str">
        <f>IF(E82=TRUE,COUNTIF($E$3:E82,TRUE),"")</f>
        <v/>
      </c>
      <c r="G82" t="str">
        <f>IFERROR(INDEX($B$3:$B$1772,MATCH(ROWS($F$3:F82),$F$3:$F$1772,0)),"")</f>
        <v/>
      </c>
    </row>
    <row r="83" spans="1:7">
      <c r="A83" s="71">
        <v>48</v>
      </c>
      <c r="B83" s="60" t="s">
        <v>150</v>
      </c>
      <c r="C83" s="1">
        <v>0.64461199999999996</v>
      </c>
      <c r="D83" s="70">
        <v>8.9077789493083933E-4</v>
      </c>
      <c r="E83" t="b">
        <f>EXACT(Anketa!$E$5,'Biotopi poligonos'!A83)</f>
        <v>0</v>
      </c>
      <c r="F83" t="str">
        <f>IF(E83=TRUE,COUNTIF($E$3:E83,TRUE),"")</f>
        <v/>
      </c>
      <c r="G83" t="str">
        <f>IFERROR(INDEX($B$3:$B$1772,MATCH(ROWS($F$3:F83),$F$3:$F$1772,0)),"")</f>
        <v/>
      </c>
    </row>
    <row r="84" spans="1:7">
      <c r="A84" s="71">
        <v>49</v>
      </c>
      <c r="B84" s="60">
        <v>3150</v>
      </c>
      <c r="C84" s="1">
        <v>0.61649799999999999</v>
      </c>
      <c r="D84" s="70">
        <v>2.4107451369139729E-3</v>
      </c>
      <c r="E84" t="b">
        <f>EXACT(Anketa!$E$5,'Biotopi poligonos'!A84)</f>
        <v>0</v>
      </c>
      <c r="F84" t="str">
        <f>IF(E84=TRUE,COUNTIF($E$3:E84,TRUE),"")</f>
        <v/>
      </c>
      <c r="G84" t="str">
        <f>IFERROR(INDEX($B$3:$B$1772,MATCH(ROWS($F$3:F84),$F$3:$F$1772,0)),"")</f>
        <v/>
      </c>
    </row>
    <row r="85" spans="1:7">
      <c r="A85" s="71">
        <v>49</v>
      </c>
      <c r="B85" s="60">
        <v>3260</v>
      </c>
      <c r="C85" s="1">
        <v>0.21021799999999999</v>
      </c>
      <c r="D85" s="70">
        <v>8.2203352029006018E-4</v>
      </c>
      <c r="E85" t="b">
        <f>EXACT(Anketa!$E$5,'Biotopi poligonos'!A85)</f>
        <v>0</v>
      </c>
      <c r="F85" t="str">
        <f>IF(E85=TRUE,COUNTIF($E$3:E85,TRUE),"")</f>
        <v/>
      </c>
      <c r="G85" t="str">
        <f>IFERROR(INDEX($B$3:$B$1772,MATCH(ROWS($F$3:F85),$F$3:$F$1772,0)),"")</f>
        <v/>
      </c>
    </row>
    <row r="86" spans="1:7">
      <c r="A86" s="71">
        <v>49</v>
      </c>
      <c r="B86" s="60">
        <v>6210</v>
      </c>
      <c r="C86" s="1">
        <v>2.8099620000000001</v>
      </c>
      <c r="D86" s="70">
        <v>1.0988036013763323E-2</v>
      </c>
      <c r="E86" t="b">
        <f>EXACT(Anketa!$E$5,'Biotopi poligonos'!A86)</f>
        <v>0</v>
      </c>
      <c r="F86" t="str">
        <f>IF(E86=TRUE,COUNTIF($E$3:E86,TRUE),"")</f>
        <v/>
      </c>
      <c r="G86" t="str">
        <f>IFERROR(INDEX($B$3:$B$1772,MATCH(ROWS($F$3:F86),$F$3:$F$1772,0)),"")</f>
        <v/>
      </c>
    </row>
    <row r="87" spans="1:7">
      <c r="A87" s="71">
        <v>49</v>
      </c>
      <c r="B87" s="60" t="s">
        <v>153</v>
      </c>
      <c r="C87" s="1">
        <v>25.060030999999999</v>
      </c>
      <c r="D87" s="70">
        <v>9.7994393922062037E-2</v>
      </c>
      <c r="E87" t="b">
        <f>EXACT(Anketa!$E$5,'Biotopi poligonos'!A87)</f>
        <v>0</v>
      </c>
      <c r="F87" t="str">
        <f>IF(E87=TRUE,COUNTIF($E$3:E87,TRUE),"")</f>
        <v/>
      </c>
      <c r="G87" t="str">
        <f>IFERROR(INDEX($B$3:$B$1772,MATCH(ROWS($F$3:F87),$F$3:$F$1772,0)),"")</f>
        <v/>
      </c>
    </row>
    <row r="88" spans="1:7">
      <c r="A88" s="71">
        <v>49</v>
      </c>
      <c r="B88" s="60">
        <v>6410</v>
      </c>
      <c r="C88" s="1">
        <v>1.8436710000000001</v>
      </c>
      <c r="D88" s="70">
        <v>7.209465233170783E-3</v>
      </c>
      <c r="E88" t="b">
        <f>EXACT(Anketa!$E$5,'Biotopi poligonos'!A88)</f>
        <v>0</v>
      </c>
      <c r="F88" t="str">
        <f>IF(E88=TRUE,COUNTIF($E$3:E88,TRUE),"")</f>
        <v/>
      </c>
      <c r="G88" t="str">
        <f>IFERROR(INDEX($B$3:$B$1772,MATCH(ROWS($F$3:F88),$F$3:$F$1772,0)),"")</f>
        <v/>
      </c>
    </row>
    <row r="89" spans="1:7">
      <c r="A89" s="71">
        <v>49</v>
      </c>
      <c r="B89" s="60">
        <v>6450</v>
      </c>
      <c r="C89" s="1">
        <v>11.885869</v>
      </c>
      <c r="D89" s="70">
        <v>4.6478335517303453E-2</v>
      </c>
      <c r="E89" t="b">
        <f>EXACT(Anketa!$E$5,'Biotopi poligonos'!A89)</f>
        <v>0</v>
      </c>
      <c r="F89" t="str">
        <f>IF(E89=TRUE,COUNTIF($E$3:E89,TRUE),"")</f>
        <v/>
      </c>
      <c r="G89" t="str">
        <f>IFERROR(INDEX($B$3:$B$1772,MATCH(ROWS($F$3:F89),$F$3:$F$1772,0)),"")</f>
        <v/>
      </c>
    </row>
    <row r="90" spans="1:7">
      <c r="A90" s="71">
        <v>49</v>
      </c>
      <c r="B90" s="60">
        <v>6510</v>
      </c>
      <c r="C90" s="1">
        <v>1.675656</v>
      </c>
      <c r="D90" s="70">
        <v>6.5524617324642098E-3</v>
      </c>
      <c r="E90" t="b">
        <f>EXACT(Anketa!$E$5,'Biotopi poligonos'!A90)</f>
        <v>0</v>
      </c>
      <c r="F90" t="str">
        <f>IF(E90=TRUE,COUNTIF($E$3:E90,TRUE),"")</f>
        <v/>
      </c>
      <c r="G90" t="str">
        <f>IFERROR(INDEX($B$3:$B$1772,MATCH(ROWS($F$3:F90),$F$3:$F$1772,0)),"")</f>
        <v/>
      </c>
    </row>
    <row r="91" spans="1:7">
      <c r="A91" s="71">
        <v>52</v>
      </c>
      <c r="B91" s="60">
        <v>3160</v>
      </c>
      <c r="C91" s="1">
        <v>3.294308</v>
      </c>
      <c r="D91" s="70">
        <v>2.683823086217172E-3</v>
      </c>
      <c r="E91" t="b">
        <f>EXACT(Anketa!$E$5,'Biotopi poligonos'!A91)</f>
        <v>0</v>
      </c>
      <c r="F91" t="str">
        <f>IF(E91=TRUE,COUNTIF($E$3:E91,TRUE),"")</f>
        <v/>
      </c>
      <c r="G91" t="str">
        <f>IFERROR(INDEX($B$3:$B$1772,MATCH(ROWS($F$3:F91),$F$3:$F$1772,0)),"")</f>
        <v/>
      </c>
    </row>
    <row r="92" spans="1:7">
      <c r="A92" s="71">
        <v>52</v>
      </c>
      <c r="B92" s="60" t="s">
        <v>153</v>
      </c>
      <c r="C92" s="1">
        <v>35.490837999999997</v>
      </c>
      <c r="D92" s="70">
        <v>2.8913850913027464E-2</v>
      </c>
      <c r="E92" t="b">
        <f>EXACT(Anketa!$E$5,'Biotopi poligonos'!A92)</f>
        <v>0</v>
      </c>
      <c r="F92" t="str">
        <f>IF(E92=TRUE,COUNTIF($E$3:E92,TRUE),"")</f>
        <v/>
      </c>
      <c r="G92" t="str">
        <f>IFERROR(INDEX($B$3:$B$1772,MATCH(ROWS($F$3:F92),$F$3:$F$1772,0)),"")</f>
        <v/>
      </c>
    </row>
    <row r="93" spans="1:7">
      <c r="A93" s="71">
        <v>52</v>
      </c>
      <c r="B93" s="60">
        <v>6410</v>
      </c>
      <c r="C93" s="1">
        <v>4.3930559999999996</v>
      </c>
      <c r="D93" s="70">
        <v>3.5789565249651411E-3</v>
      </c>
      <c r="E93" t="b">
        <f>EXACT(Anketa!$E$5,'Biotopi poligonos'!A93)</f>
        <v>0</v>
      </c>
      <c r="F93" t="str">
        <f>IF(E93=TRUE,COUNTIF($E$3:E93,TRUE),"")</f>
        <v/>
      </c>
      <c r="G93" t="str">
        <f>IFERROR(INDEX($B$3:$B$1772,MATCH(ROWS($F$3:F93),$F$3:$F$1772,0)),"")</f>
        <v/>
      </c>
    </row>
    <row r="94" spans="1:7">
      <c r="A94" s="71">
        <v>52</v>
      </c>
      <c r="B94" s="60">
        <v>6450</v>
      </c>
      <c r="C94" s="1">
        <v>225.19837000000001</v>
      </c>
      <c r="D94" s="70">
        <v>0.18346571856197921</v>
      </c>
      <c r="E94" t="b">
        <f>EXACT(Anketa!$E$5,'Biotopi poligonos'!A94)</f>
        <v>0</v>
      </c>
      <c r="F94" t="str">
        <f>IF(E94=TRUE,COUNTIF($E$3:E94,TRUE),"")</f>
        <v/>
      </c>
      <c r="G94" t="str">
        <f>IFERROR(INDEX($B$3:$B$1772,MATCH(ROWS($F$3:F94),$F$3:$F$1772,0)),"")</f>
        <v/>
      </c>
    </row>
    <row r="95" spans="1:7">
      <c r="A95" s="71">
        <v>52</v>
      </c>
      <c r="B95" s="60">
        <v>6510</v>
      </c>
      <c r="C95" s="1">
        <v>47.150767999999999</v>
      </c>
      <c r="D95" s="70">
        <v>3.841302018246924E-2</v>
      </c>
      <c r="E95" t="b">
        <f>EXACT(Anketa!$E$5,'Biotopi poligonos'!A95)</f>
        <v>0</v>
      </c>
      <c r="F95" t="str">
        <f>IF(E95=TRUE,COUNTIF($E$3:E95,TRUE),"")</f>
        <v/>
      </c>
      <c r="G95" t="str">
        <f>IFERROR(INDEX($B$3:$B$1772,MATCH(ROWS($F$3:F95),$F$3:$F$1772,0)),"")</f>
        <v/>
      </c>
    </row>
    <row r="96" spans="1:7">
      <c r="A96" s="71">
        <v>52</v>
      </c>
      <c r="B96" s="60">
        <v>7140</v>
      </c>
      <c r="C96" s="1">
        <v>3.3571650000000002</v>
      </c>
      <c r="D96" s="70">
        <v>2.7350317369354269E-3</v>
      </c>
      <c r="E96" t="b">
        <f>EXACT(Anketa!$E$5,'Biotopi poligonos'!A96)</f>
        <v>0</v>
      </c>
      <c r="F96" t="str">
        <f>IF(E96=TRUE,COUNTIF($E$3:E96,TRUE),"")</f>
        <v/>
      </c>
      <c r="G96" t="str">
        <f>IFERROR(INDEX($B$3:$B$1772,MATCH(ROWS($F$3:F96),$F$3:$F$1772,0)),"")</f>
        <v/>
      </c>
    </row>
    <row r="97" spans="1:7">
      <c r="A97" s="71">
        <v>52</v>
      </c>
      <c r="B97" s="60" t="s">
        <v>148</v>
      </c>
      <c r="C97" s="1">
        <v>7.7413280000000002</v>
      </c>
      <c r="D97" s="70">
        <v>6.3067432688077157E-3</v>
      </c>
      <c r="E97" t="b">
        <f>EXACT(Anketa!$E$5,'Biotopi poligonos'!A97)</f>
        <v>0</v>
      </c>
      <c r="F97" t="str">
        <f>IF(E97=TRUE,COUNTIF($E$3:E97,TRUE),"")</f>
        <v/>
      </c>
      <c r="G97" t="str">
        <f>IFERROR(INDEX($B$3:$B$1772,MATCH(ROWS($F$3:F97),$F$3:$F$1772,0)),"")</f>
        <v/>
      </c>
    </row>
    <row r="98" spans="1:7">
      <c r="A98" s="71">
        <v>52</v>
      </c>
      <c r="B98" s="60">
        <v>9050</v>
      </c>
      <c r="C98" s="1">
        <v>0.16206699999999999</v>
      </c>
      <c r="D98" s="70">
        <v>1.3203354273916051E-4</v>
      </c>
      <c r="E98" t="b">
        <f>EXACT(Anketa!$E$5,'Biotopi poligonos'!A98)</f>
        <v>0</v>
      </c>
      <c r="F98" t="str">
        <f>IF(E98=TRUE,COUNTIF($E$3:E98,TRUE),"")</f>
        <v/>
      </c>
      <c r="G98" t="str">
        <f>IFERROR(INDEX($B$3:$B$1772,MATCH(ROWS($F$3:F98),$F$3:$F$1772,0)),"")</f>
        <v/>
      </c>
    </row>
    <row r="99" spans="1:7">
      <c r="A99" s="71">
        <v>52</v>
      </c>
      <c r="B99" s="60" t="s">
        <v>150</v>
      </c>
      <c r="C99" s="1">
        <v>38.032190999999997</v>
      </c>
      <c r="D99" s="70">
        <v>3.0984252906899098E-2</v>
      </c>
      <c r="E99" t="b">
        <f>EXACT(Anketa!$E$5,'Biotopi poligonos'!A99)</f>
        <v>0</v>
      </c>
      <c r="F99" t="str">
        <f>IF(E99=TRUE,COUNTIF($E$3:E99,TRUE),"")</f>
        <v/>
      </c>
      <c r="G99" t="str">
        <f>IFERROR(INDEX($B$3:$B$1772,MATCH(ROWS($F$3:F99),$F$3:$F$1772,0)),"")</f>
        <v/>
      </c>
    </row>
    <row r="100" spans="1:7">
      <c r="A100" s="71">
        <v>52</v>
      </c>
      <c r="B100" s="60" t="s">
        <v>151</v>
      </c>
      <c r="C100" s="1">
        <v>2.133229</v>
      </c>
      <c r="D100" s="70">
        <v>1.7379095210247409E-3</v>
      </c>
      <c r="E100" t="b">
        <f>EXACT(Anketa!$E$5,'Biotopi poligonos'!A100)</f>
        <v>0</v>
      </c>
      <c r="F100" t="str">
        <f>IF(E100=TRUE,COUNTIF($E$3:E100,TRUE),"")</f>
        <v/>
      </c>
      <c r="G100" t="str">
        <f>IFERROR(INDEX($B$3:$B$1772,MATCH(ROWS($F$3:F100),$F$3:$F$1772,0)),"")</f>
        <v/>
      </c>
    </row>
    <row r="101" spans="1:7">
      <c r="A101" s="71">
        <v>52</v>
      </c>
      <c r="B101" s="60" t="s">
        <v>152</v>
      </c>
      <c r="C101" s="1">
        <v>7.250508</v>
      </c>
      <c r="D101" s="70">
        <v>5.9068796108931818E-3</v>
      </c>
      <c r="E101" t="b">
        <f>EXACT(Anketa!$E$5,'Biotopi poligonos'!A101)</f>
        <v>0</v>
      </c>
      <c r="F101" t="str">
        <f>IF(E101=TRUE,COUNTIF($E$3:E101,TRUE),"")</f>
        <v/>
      </c>
      <c r="G101" t="str">
        <f>IFERROR(INDEX($B$3:$B$1772,MATCH(ROWS($F$3:F101),$F$3:$F$1772,0)),"")</f>
        <v/>
      </c>
    </row>
    <row r="102" spans="1:7">
      <c r="A102" s="71">
        <v>53</v>
      </c>
      <c r="B102" s="60" t="s">
        <v>148</v>
      </c>
      <c r="C102" s="1">
        <v>1.8214939999999999</v>
      </c>
      <c r="D102" s="70">
        <v>1.8160371352951225E-2</v>
      </c>
      <c r="E102" t="b">
        <f>EXACT(Anketa!$E$5,'Biotopi poligonos'!A102)</f>
        <v>0</v>
      </c>
      <c r="F102" t="str">
        <f>IF(E102=TRUE,COUNTIF($E$3:E102,TRUE),"")</f>
        <v/>
      </c>
      <c r="G102" t="str">
        <f>IFERROR(INDEX($B$3:$B$1772,MATCH(ROWS($F$3:F102),$F$3:$F$1772,0)),"")</f>
        <v/>
      </c>
    </row>
    <row r="103" spans="1:7">
      <c r="A103" s="71">
        <v>53</v>
      </c>
      <c r="B103" s="60" t="s">
        <v>150</v>
      </c>
      <c r="C103" s="1">
        <v>11.26127</v>
      </c>
      <c r="D103" s="70">
        <v>0.11227533283439256</v>
      </c>
      <c r="E103" t="b">
        <f>EXACT(Anketa!$E$5,'Biotopi poligonos'!A103)</f>
        <v>0</v>
      </c>
      <c r="F103" t="str">
        <f>IF(E103=TRUE,COUNTIF($E$3:E103,TRUE),"")</f>
        <v/>
      </c>
      <c r="G103" t="str">
        <f>IFERROR(INDEX($B$3:$B$1772,MATCH(ROWS($F$3:F103),$F$3:$F$1772,0)),"")</f>
        <v/>
      </c>
    </row>
    <row r="104" spans="1:7">
      <c r="A104" s="71">
        <v>54</v>
      </c>
      <c r="B104" s="60" t="s">
        <v>148</v>
      </c>
      <c r="C104" s="1">
        <v>6.2322129999999998</v>
      </c>
      <c r="D104" s="70">
        <v>1.0372922410186253E-2</v>
      </c>
      <c r="E104" t="b">
        <f>EXACT(Anketa!$E$5,'Biotopi poligonos'!A104)</f>
        <v>0</v>
      </c>
      <c r="F104" t="str">
        <f>IF(E104=TRUE,COUNTIF($E$3:E104,TRUE),"")</f>
        <v/>
      </c>
      <c r="G104" t="str">
        <f>IFERROR(INDEX($B$3:$B$1772,MATCH(ROWS($F$3:F104),$F$3:$F$1772,0)),"")</f>
        <v/>
      </c>
    </row>
    <row r="105" spans="1:7">
      <c r="A105" s="71">
        <v>54</v>
      </c>
      <c r="B105" s="60">
        <v>9050</v>
      </c>
      <c r="C105" s="1">
        <v>6.0437880000000002</v>
      </c>
      <c r="D105" s="70">
        <v>1.0059307021055723E-2</v>
      </c>
      <c r="E105" t="b">
        <f>EXACT(Anketa!$E$5,'Biotopi poligonos'!A105)</f>
        <v>0</v>
      </c>
      <c r="F105" t="str">
        <f>IF(E105=TRUE,COUNTIF($E$3:E105,TRUE),"")</f>
        <v/>
      </c>
      <c r="G105" t="str">
        <f>IFERROR(INDEX($B$3:$B$1772,MATCH(ROWS($F$3:F105),$F$3:$F$1772,0)),"")</f>
        <v/>
      </c>
    </row>
    <row r="106" spans="1:7">
      <c r="A106" s="71">
        <v>54</v>
      </c>
      <c r="B106" s="60" t="s">
        <v>150</v>
      </c>
      <c r="C106" s="1">
        <v>223.06898100000001</v>
      </c>
      <c r="D106" s="70">
        <v>0.37127698171296641</v>
      </c>
      <c r="E106" t="b">
        <f>EXACT(Anketa!$E$5,'Biotopi poligonos'!A106)</f>
        <v>0</v>
      </c>
      <c r="F106" t="str">
        <f>IF(E106=TRUE,COUNTIF($E$3:E106,TRUE),"")</f>
        <v/>
      </c>
      <c r="G106" t="str">
        <f>IFERROR(INDEX($B$3:$B$1772,MATCH(ROWS($F$3:F106),$F$3:$F$1772,0)),"")</f>
        <v/>
      </c>
    </row>
    <row r="107" spans="1:7">
      <c r="A107" s="71">
        <v>54</v>
      </c>
      <c r="B107" s="60" t="s">
        <v>151</v>
      </c>
      <c r="C107" s="1">
        <v>0.527393</v>
      </c>
      <c r="D107" s="70">
        <v>8.7779520190907443E-4</v>
      </c>
      <c r="E107" t="b">
        <f>EXACT(Anketa!$E$5,'Biotopi poligonos'!A107)</f>
        <v>0</v>
      </c>
      <c r="F107" t="str">
        <f>IF(E107=TRUE,COUNTIF($E$3:E107,TRUE),"")</f>
        <v/>
      </c>
      <c r="G107" t="str">
        <f>IFERROR(INDEX($B$3:$B$1772,MATCH(ROWS($F$3:F107),$F$3:$F$1772,0)),"")</f>
        <v/>
      </c>
    </row>
    <row r="108" spans="1:7">
      <c r="A108" s="71">
        <v>54</v>
      </c>
      <c r="B108" s="60" t="s">
        <v>152</v>
      </c>
      <c r="C108" s="1">
        <v>39.412761000000003</v>
      </c>
      <c r="D108" s="70">
        <v>6.5598770745514443E-2</v>
      </c>
      <c r="E108" t="b">
        <f>EXACT(Anketa!$E$5,'Biotopi poligonos'!A108)</f>
        <v>0</v>
      </c>
      <c r="F108" t="str">
        <f>IF(E108=TRUE,COUNTIF($E$3:E108,TRUE),"")</f>
        <v/>
      </c>
      <c r="G108" t="str">
        <f>IFERROR(INDEX($B$3:$B$1772,MATCH(ROWS($F$3:F108),$F$3:$F$1772,0)),"")</f>
        <v/>
      </c>
    </row>
    <row r="109" spans="1:7">
      <c r="A109" s="71">
        <v>55</v>
      </c>
      <c r="B109" s="60">
        <v>3260</v>
      </c>
      <c r="C109" s="1">
        <v>2.7516039999999999</v>
      </c>
      <c r="D109" s="70">
        <v>3.3015649875239033E-3</v>
      </c>
      <c r="E109" t="b">
        <f>EXACT(Anketa!$E$5,'Biotopi poligonos'!A109)</f>
        <v>0</v>
      </c>
      <c r="F109" t="str">
        <f>IF(E109=TRUE,COUNTIF($E$3:E109,TRUE),"")</f>
        <v/>
      </c>
      <c r="G109" t="str">
        <f>IFERROR(INDEX($B$3:$B$1772,MATCH(ROWS($F$3:F109),$F$3:$F$1772,0)),"")</f>
        <v/>
      </c>
    </row>
    <row r="110" spans="1:7">
      <c r="A110" s="71">
        <v>55</v>
      </c>
      <c r="B110" s="60">
        <v>6210</v>
      </c>
      <c r="C110" s="1">
        <v>3.172901</v>
      </c>
      <c r="D110" s="70">
        <v>3.807066296778018E-3</v>
      </c>
      <c r="E110" t="b">
        <f>EXACT(Anketa!$E$5,'Biotopi poligonos'!A110)</f>
        <v>0</v>
      </c>
      <c r="F110" t="str">
        <f>IF(E110=TRUE,COUNTIF($E$3:E110,TRUE),"")</f>
        <v/>
      </c>
      <c r="G110" t="str">
        <f>IFERROR(INDEX($B$3:$B$1772,MATCH(ROWS($F$3:F110),$F$3:$F$1772,0)),"")</f>
        <v/>
      </c>
    </row>
    <row r="111" spans="1:7">
      <c r="A111" s="71">
        <v>55</v>
      </c>
      <c r="B111" s="60" t="s">
        <v>153</v>
      </c>
      <c r="C111" s="1">
        <v>74.877409</v>
      </c>
      <c r="D111" s="70">
        <v>8.9843099483394862E-2</v>
      </c>
      <c r="E111" t="b">
        <f>EXACT(Anketa!$E$5,'Biotopi poligonos'!A111)</f>
        <v>0</v>
      </c>
      <c r="F111" t="str">
        <f>IF(E111=TRUE,COUNTIF($E$3:E111,TRUE),"")</f>
        <v/>
      </c>
      <c r="G111" t="str">
        <f>IFERROR(INDEX($B$3:$B$1772,MATCH(ROWS($F$3:F111),$F$3:$F$1772,0)),"")</f>
        <v/>
      </c>
    </row>
    <row r="112" spans="1:7">
      <c r="A112" s="71">
        <v>55</v>
      </c>
      <c r="B112" s="60">
        <v>6410</v>
      </c>
      <c r="C112" s="1">
        <v>0.69223900000000005</v>
      </c>
      <c r="D112" s="70">
        <v>8.3059627962401553E-4</v>
      </c>
      <c r="E112" t="b">
        <f>EXACT(Anketa!$E$5,'Biotopi poligonos'!A112)</f>
        <v>0</v>
      </c>
      <c r="F112" t="str">
        <f>IF(E112=TRUE,COUNTIF($E$3:E112,TRUE),"")</f>
        <v/>
      </c>
      <c r="G112" t="str">
        <f>IFERROR(INDEX($B$3:$B$1772,MATCH(ROWS($F$3:F112),$F$3:$F$1772,0)),"")</f>
        <v/>
      </c>
    </row>
    <row r="113" spans="1:7">
      <c r="A113" s="71">
        <v>55</v>
      </c>
      <c r="B113" s="60">
        <v>6450</v>
      </c>
      <c r="C113" s="1">
        <v>129.72079400000001</v>
      </c>
      <c r="D113" s="70">
        <v>0.15564798990850459</v>
      </c>
      <c r="E113" t="b">
        <f>EXACT(Anketa!$E$5,'Biotopi poligonos'!A113)</f>
        <v>0</v>
      </c>
      <c r="F113" t="str">
        <f>IF(E113=TRUE,COUNTIF($E$3:E113,TRUE),"")</f>
        <v/>
      </c>
      <c r="G113" t="str">
        <f>IFERROR(INDEX($B$3:$B$1772,MATCH(ROWS($F$3:F113),$F$3:$F$1772,0)),"")</f>
        <v/>
      </c>
    </row>
    <row r="114" spans="1:7">
      <c r="A114" s="71">
        <v>55</v>
      </c>
      <c r="B114" s="60">
        <v>6510</v>
      </c>
      <c r="C114" s="1">
        <v>6.5045970000000004</v>
      </c>
      <c r="D114" s="70">
        <v>7.8046658287867811E-3</v>
      </c>
      <c r="E114" t="b">
        <f>EXACT(Anketa!$E$5,'Biotopi poligonos'!A114)</f>
        <v>0</v>
      </c>
      <c r="F114" t="str">
        <f>IF(E114=TRUE,COUNTIF($E$3:E114,TRUE),"")</f>
        <v/>
      </c>
      <c r="G114" t="str">
        <f>IFERROR(INDEX($B$3:$B$1772,MATCH(ROWS($F$3:F114),$F$3:$F$1772,0)),"")</f>
        <v/>
      </c>
    </row>
    <row r="115" spans="1:7">
      <c r="A115" s="71">
        <v>55</v>
      </c>
      <c r="B115" s="60">
        <v>9050</v>
      </c>
      <c r="C115" s="1">
        <v>4.6421599999999996</v>
      </c>
      <c r="D115" s="70">
        <v>5.5699849696700405E-3</v>
      </c>
      <c r="E115" t="b">
        <f>EXACT(Anketa!$E$5,'Biotopi poligonos'!A115)</f>
        <v>0</v>
      </c>
      <c r="F115" t="str">
        <f>IF(E115=TRUE,COUNTIF($E$3:E115,TRUE),"")</f>
        <v/>
      </c>
      <c r="G115" t="str">
        <f>IFERROR(INDEX($B$3:$B$1772,MATCH(ROWS($F$3:F115),$F$3:$F$1772,0)),"")</f>
        <v/>
      </c>
    </row>
    <row r="116" spans="1:7">
      <c r="A116" s="71">
        <v>55</v>
      </c>
      <c r="B116" s="60" t="s">
        <v>152</v>
      </c>
      <c r="C116" s="1">
        <v>2.2166030000000001</v>
      </c>
      <c r="D116" s="70">
        <v>2.6596337467311602E-3</v>
      </c>
      <c r="E116" t="b">
        <f>EXACT(Anketa!$E$5,'Biotopi poligonos'!A116)</f>
        <v>0</v>
      </c>
      <c r="F116" t="str">
        <f>IF(E116=TRUE,COUNTIF($E$3:E116,TRUE),"")</f>
        <v/>
      </c>
      <c r="G116" t="str">
        <f>IFERROR(INDEX($B$3:$B$1772,MATCH(ROWS($F$3:F116),$F$3:$F$1772,0)),"")</f>
        <v/>
      </c>
    </row>
    <row r="117" spans="1:7">
      <c r="A117" s="71">
        <v>56</v>
      </c>
      <c r="B117" s="60" t="s">
        <v>148</v>
      </c>
      <c r="C117" s="1">
        <v>1.378784</v>
      </c>
      <c r="D117" s="70">
        <v>2.6459197641811039E-2</v>
      </c>
      <c r="E117" t="b">
        <f>EXACT(Anketa!$E$5,'Biotopi poligonos'!A117)</f>
        <v>0</v>
      </c>
      <c r="F117" t="str">
        <f>IF(E117=TRUE,COUNTIF($E$3:E117,TRUE),"")</f>
        <v/>
      </c>
      <c r="G117" t="str">
        <f>IFERROR(INDEX($B$3:$B$1772,MATCH(ROWS($F$3:F117),$F$3:$F$1772,0)),"")</f>
        <v/>
      </c>
    </row>
    <row r="118" spans="1:7">
      <c r="A118" s="71">
        <v>56</v>
      </c>
      <c r="B118" s="60" t="s">
        <v>150</v>
      </c>
      <c r="C118" s="1">
        <v>30.985682000000001</v>
      </c>
      <c r="D118" s="70">
        <v>0.59462271400328603</v>
      </c>
      <c r="E118" t="b">
        <f>EXACT(Anketa!$E$5,'Biotopi poligonos'!A118)</f>
        <v>0</v>
      </c>
      <c r="F118" t="str">
        <f>IF(E118=TRUE,COUNTIF($E$3:E118,TRUE),"")</f>
        <v/>
      </c>
      <c r="G118" t="str">
        <f>IFERROR(INDEX($B$3:$B$1772,MATCH(ROWS($F$3:F118),$F$3:$F$1772,0)),"")</f>
        <v/>
      </c>
    </row>
    <row r="119" spans="1:7">
      <c r="A119" s="71">
        <v>56</v>
      </c>
      <c r="B119" s="60" t="s">
        <v>151</v>
      </c>
      <c r="C119" s="1">
        <v>5.17563</v>
      </c>
      <c r="D119" s="70">
        <v>9.9321588509067735E-2</v>
      </c>
      <c r="E119" t="b">
        <f>EXACT(Anketa!$E$5,'Biotopi poligonos'!A119)</f>
        <v>0</v>
      </c>
      <c r="F119" t="str">
        <f>IF(E119=TRUE,COUNTIF($E$3:E119,TRUE),"")</f>
        <v/>
      </c>
      <c r="G119" t="str">
        <f>IFERROR(INDEX($B$3:$B$1772,MATCH(ROWS($F$3:F119),$F$3:$F$1772,0)),"")</f>
        <v/>
      </c>
    </row>
    <row r="120" spans="1:7">
      <c r="A120" s="71">
        <v>57</v>
      </c>
      <c r="B120" s="60">
        <v>3150</v>
      </c>
      <c r="C120" s="1">
        <v>0.79381999999999997</v>
      </c>
      <c r="D120" s="70">
        <v>1.1299522203670734E-2</v>
      </c>
      <c r="E120" t="b">
        <f>EXACT(Anketa!$E$5,'Biotopi poligonos'!A120)</f>
        <v>0</v>
      </c>
      <c r="F120" t="str">
        <f>IF(E120=TRUE,COUNTIF($E$3:E120,TRUE),"")</f>
        <v/>
      </c>
      <c r="G120" t="str">
        <f>IFERROR(INDEX($B$3:$B$1772,MATCH(ROWS($F$3:F120),$F$3:$F$1772,0)),"")</f>
        <v/>
      </c>
    </row>
    <row r="121" spans="1:7">
      <c r="A121" s="71">
        <v>57</v>
      </c>
      <c r="B121" s="60">
        <v>6210</v>
      </c>
      <c r="C121" s="1">
        <v>1.4664550000000001</v>
      </c>
      <c r="D121" s="70">
        <v>2.0874053101690521E-2</v>
      </c>
      <c r="E121" t="b">
        <f>EXACT(Anketa!$E$5,'Biotopi poligonos'!A121)</f>
        <v>0</v>
      </c>
      <c r="F121" t="str">
        <f>IF(E121=TRUE,COUNTIF($E$3:E121,TRUE),"")</f>
        <v/>
      </c>
      <c r="G121" t="str">
        <f>IFERROR(INDEX($B$3:$B$1772,MATCH(ROWS($F$3:F121),$F$3:$F$1772,0)),"")</f>
        <v/>
      </c>
    </row>
    <row r="122" spans="1:7">
      <c r="A122" s="71">
        <v>57</v>
      </c>
      <c r="B122" s="60" t="s">
        <v>153</v>
      </c>
      <c r="C122" s="1">
        <v>9.0258629999999993</v>
      </c>
      <c r="D122" s="70">
        <v>0.1284774122292083</v>
      </c>
      <c r="E122" t="b">
        <f>EXACT(Anketa!$E$5,'Biotopi poligonos'!A122)</f>
        <v>0</v>
      </c>
      <c r="F122" t="str">
        <f>IF(E122=TRUE,COUNTIF($E$3:E122,TRUE),"")</f>
        <v/>
      </c>
      <c r="G122" t="str">
        <f>IFERROR(INDEX($B$3:$B$1772,MATCH(ROWS($F$3:F122),$F$3:$F$1772,0)),"")</f>
        <v/>
      </c>
    </row>
    <row r="123" spans="1:7">
      <c r="A123" s="71">
        <v>57</v>
      </c>
      <c r="B123" s="60">
        <v>7140</v>
      </c>
      <c r="C123" s="1">
        <v>1.3000700000000001</v>
      </c>
      <c r="D123" s="70">
        <v>1.8505668578930001E-2</v>
      </c>
      <c r="E123" t="b">
        <f>EXACT(Anketa!$E$5,'Biotopi poligonos'!A123)</f>
        <v>0</v>
      </c>
      <c r="F123" t="str">
        <f>IF(E123=TRUE,COUNTIF($E$3:E123,TRUE),"")</f>
        <v/>
      </c>
      <c r="G123" t="str">
        <f>IFERROR(INDEX($B$3:$B$1772,MATCH(ROWS($F$3:F123),$F$3:$F$1772,0)),"")</f>
        <v/>
      </c>
    </row>
    <row r="124" spans="1:7">
      <c r="A124" s="71">
        <v>57</v>
      </c>
      <c r="B124" s="60">
        <v>7160</v>
      </c>
      <c r="C124" s="1">
        <v>2.2490000000000001E-3</v>
      </c>
      <c r="D124" s="70">
        <v>3.2013082860164124E-5</v>
      </c>
      <c r="E124" t="b">
        <f>EXACT(Anketa!$E$5,'Biotopi poligonos'!A124)</f>
        <v>0</v>
      </c>
      <c r="F124" t="str">
        <f>IF(E124=TRUE,COUNTIF($E$3:E124,TRUE),"")</f>
        <v/>
      </c>
      <c r="G124" t="str">
        <f>IFERROR(INDEX($B$3:$B$1772,MATCH(ROWS($F$3:F124),$F$3:$F$1772,0)),"")</f>
        <v/>
      </c>
    </row>
    <row r="125" spans="1:7">
      <c r="A125" s="71">
        <v>58</v>
      </c>
      <c r="B125" s="60">
        <v>3150</v>
      </c>
      <c r="C125" s="1">
        <v>15.974114</v>
      </c>
      <c r="D125" s="70">
        <v>0.18914290081094531</v>
      </c>
      <c r="E125" t="b">
        <f>EXACT(Anketa!$E$5,'Biotopi poligonos'!A125)</f>
        <v>0</v>
      </c>
      <c r="F125" t="str">
        <f>IF(E125=TRUE,COUNTIF($E$3:E125,TRUE),"")</f>
        <v/>
      </c>
      <c r="G125" t="str">
        <f>IFERROR(INDEX($B$3:$B$1772,MATCH(ROWS($F$3:F125),$F$3:$F$1772,0)),"")</f>
        <v/>
      </c>
    </row>
    <row r="126" spans="1:7">
      <c r="A126" s="71">
        <v>58</v>
      </c>
      <c r="B126" s="60" t="s">
        <v>148</v>
      </c>
      <c r="C126" s="1">
        <v>6.8686480000000003</v>
      </c>
      <c r="D126" s="70">
        <v>8.1328830341970637E-2</v>
      </c>
      <c r="E126" t="b">
        <f>EXACT(Anketa!$E$5,'Biotopi poligonos'!A126)</f>
        <v>0</v>
      </c>
      <c r="F126" t="str">
        <f>IF(E126=TRUE,COUNTIF($E$3:E126,TRUE),"")</f>
        <v/>
      </c>
      <c r="G126" t="str">
        <f>IFERROR(INDEX($B$3:$B$1772,MATCH(ROWS($F$3:F126),$F$3:$F$1772,0)),"")</f>
        <v/>
      </c>
    </row>
    <row r="127" spans="1:7">
      <c r="A127" s="71">
        <v>58</v>
      </c>
      <c r="B127" s="60">
        <v>9050</v>
      </c>
      <c r="C127" s="1">
        <v>1.6130150000000001</v>
      </c>
      <c r="D127" s="70">
        <v>1.9099045878323326E-2</v>
      </c>
      <c r="E127" t="b">
        <f>EXACT(Anketa!$E$5,'Biotopi poligonos'!A127)</f>
        <v>0</v>
      </c>
      <c r="F127" t="str">
        <f>IF(E127=TRUE,COUNTIF($E$3:E127,TRUE),"")</f>
        <v/>
      </c>
      <c r="G127" t="str">
        <f>IFERROR(INDEX($B$3:$B$1772,MATCH(ROWS($F$3:F127),$F$3:$F$1772,0)),"")</f>
        <v/>
      </c>
    </row>
    <row r="128" spans="1:7">
      <c r="A128" s="71">
        <v>58</v>
      </c>
      <c r="B128" s="60">
        <v>9060</v>
      </c>
      <c r="C128" s="1">
        <v>5.557633</v>
      </c>
      <c r="D128" s="70">
        <v>6.5805642006976806E-2</v>
      </c>
      <c r="E128" t="b">
        <f>EXACT(Anketa!$E$5,'Biotopi poligonos'!A128)</f>
        <v>0</v>
      </c>
      <c r="F128" t="str">
        <f>IF(E128=TRUE,COUNTIF($E$3:E128,TRUE),"")</f>
        <v/>
      </c>
      <c r="G128" t="str">
        <f>IFERROR(INDEX($B$3:$B$1772,MATCH(ROWS($F$3:F128),$F$3:$F$1772,0)),"")</f>
        <v/>
      </c>
    </row>
    <row r="129" spans="1:7">
      <c r="A129" s="71">
        <v>58</v>
      </c>
      <c r="B129" s="60" t="s">
        <v>150</v>
      </c>
      <c r="C129" s="1">
        <v>23.467040000000001</v>
      </c>
      <c r="D129" s="70">
        <v>0.27786354968084526</v>
      </c>
      <c r="E129" t="b">
        <f>EXACT(Anketa!$E$5,'Biotopi poligonos'!A129)</f>
        <v>0</v>
      </c>
      <c r="F129" t="str">
        <f>IF(E129=TRUE,COUNTIF($E$3:E129,TRUE),"")</f>
        <v/>
      </c>
      <c r="G129" t="str">
        <f>IFERROR(INDEX($B$3:$B$1772,MATCH(ROWS($F$3:F129),$F$3:$F$1772,0)),"")</f>
        <v/>
      </c>
    </row>
    <row r="130" spans="1:7">
      <c r="A130" s="71">
        <v>58</v>
      </c>
      <c r="B130" s="60" t="s">
        <v>151</v>
      </c>
      <c r="C130" s="1">
        <v>2.2671600000000001</v>
      </c>
      <c r="D130" s="70">
        <v>2.6844507244817632E-2</v>
      </c>
      <c r="E130" t="b">
        <f>EXACT(Anketa!$E$5,'Biotopi poligonos'!A130)</f>
        <v>0</v>
      </c>
      <c r="F130" t="str">
        <f>IF(E130=TRUE,COUNTIF($E$3:E130,TRUE),"")</f>
        <v/>
      </c>
      <c r="G130" t="str">
        <f>IFERROR(INDEX($B$3:$B$1772,MATCH(ROWS($F$3:F130),$F$3:$F$1772,0)),"")</f>
        <v/>
      </c>
    </row>
    <row r="131" spans="1:7">
      <c r="A131" s="71">
        <v>59</v>
      </c>
      <c r="B131" s="60">
        <v>3260</v>
      </c>
      <c r="C131" s="1">
        <v>0.40990900000000002</v>
      </c>
      <c r="D131" s="70">
        <v>5.9915773777651686E-4</v>
      </c>
      <c r="E131" t="b">
        <f>EXACT(Anketa!$E$5,'Biotopi poligonos'!A131)</f>
        <v>0</v>
      </c>
      <c r="F131" t="str">
        <f>IF(E131=TRUE,COUNTIF($E$3:E131,TRUE),"")</f>
        <v/>
      </c>
      <c r="G131" t="str">
        <f>IFERROR(INDEX($B$3:$B$1772,MATCH(ROWS($F$3:F131),$F$3:$F$1772,0)),"")</f>
        <v/>
      </c>
    </row>
    <row r="132" spans="1:7">
      <c r="A132" s="71">
        <v>59</v>
      </c>
      <c r="B132" s="60" t="s">
        <v>153</v>
      </c>
      <c r="C132" s="1">
        <v>2.557337</v>
      </c>
      <c r="D132" s="70">
        <v>3.7380205159003197E-3</v>
      </c>
      <c r="E132" t="b">
        <f>EXACT(Anketa!$E$5,'Biotopi poligonos'!A132)</f>
        <v>0</v>
      </c>
      <c r="F132" t="str">
        <f>IF(E132=TRUE,COUNTIF($E$3:E132,TRUE),"")</f>
        <v/>
      </c>
      <c r="G132" t="str">
        <f>IFERROR(INDEX($B$3:$B$1772,MATCH(ROWS($F$3:F132),$F$3:$F$1772,0)),"")</f>
        <v/>
      </c>
    </row>
    <row r="133" spans="1:7">
      <c r="A133" s="71">
        <v>59</v>
      </c>
      <c r="B133" s="60">
        <v>6410</v>
      </c>
      <c r="C133" s="1">
        <v>12.712059</v>
      </c>
      <c r="D133" s="70">
        <v>1.8581022892694747E-2</v>
      </c>
      <c r="E133" t="b">
        <f>EXACT(Anketa!$E$5,'Biotopi poligonos'!A133)</f>
        <v>0</v>
      </c>
      <c r="F133" t="str">
        <f>IF(E133=TRUE,COUNTIF($E$3:E133,TRUE),"")</f>
        <v/>
      </c>
      <c r="G133" t="str">
        <f>IFERROR(INDEX($B$3:$B$1772,MATCH(ROWS($F$3:F133),$F$3:$F$1772,0)),"")</f>
        <v/>
      </c>
    </row>
    <row r="134" spans="1:7">
      <c r="A134" s="71">
        <v>59</v>
      </c>
      <c r="B134" s="60">
        <v>6450</v>
      </c>
      <c r="C134" s="1">
        <v>69.492225000000005</v>
      </c>
      <c r="D134" s="70">
        <v>0.10157572613447548</v>
      </c>
      <c r="E134" t="b">
        <f>EXACT(Anketa!$E$5,'Biotopi poligonos'!A134)</f>
        <v>0</v>
      </c>
      <c r="F134" t="str">
        <f>IF(E134=TRUE,COUNTIF($E$3:E134,TRUE),"")</f>
        <v/>
      </c>
      <c r="G134" t="str">
        <f>IFERROR(INDEX($B$3:$B$1772,MATCH(ROWS($F$3:F134),$F$3:$F$1772,0)),"")</f>
        <v/>
      </c>
    </row>
    <row r="135" spans="1:7">
      <c r="A135" s="71">
        <v>59</v>
      </c>
      <c r="B135" s="60">
        <v>6510</v>
      </c>
      <c r="C135" s="1">
        <v>6.5277019999999997</v>
      </c>
      <c r="D135" s="70">
        <v>9.5414425230947453E-3</v>
      </c>
      <c r="E135" t="b">
        <f>EXACT(Anketa!$E$5,'Biotopi poligonos'!A135)</f>
        <v>0</v>
      </c>
      <c r="F135" t="str">
        <f>IF(E135=TRUE,COUNTIF($E$3:E135,TRUE),"")</f>
        <v/>
      </c>
      <c r="G135" t="str">
        <f>IFERROR(INDEX($B$3:$B$1772,MATCH(ROWS($F$3:F135),$F$3:$F$1772,0)),"")</f>
        <v/>
      </c>
    </row>
    <row r="136" spans="1:7">
      <c r="A136" s="71">
        <v>59</v>
      </c>
      <c r="B136" s="60" t="s">
        <v>148</v>
      </c>
      <c r="C136" s="1">
        <v>85.974265000000003</v>
      </c>
      <c r="D136" s="70">
        <v>0.12566727279566628</v>
      </c>
      <c r="E136" t="b">
        <f>EXACT(Anketa!$E$5,'Biotopi poligonos'!A136)</f>
        <v>0</v>
      </c>
      <c r="F136" t="str">
        <f>IF(E136=TRUE,COUNTIF($E$3:E136,TRUE),"")</f>
        <v/>
      </c>
      <c r="G136" t="str">
        <f>IFERROR(INDEX($B$3:$B$1772,MATCH(ROWS($F$3:F136),$F$3:$F$1772,0)),"")</f>
        <v/>
      </c>
    </row>
    <row r="137" spans="1:7">
      <c r="A137" s="71">
        <v>59</v>
      </c>
      <c r="B137" s="60" t="s">
        <v>149</v>
      </c>
      <c r="C137" s="1">
        <v>111.06645399999999</v>
      </c>
      <c r="D137" s="70">
        <v>0.16234414302076697</v>
      </c>
      <c r="E137" t="b">
        <f>EXACT(Anketa!$E$5,'Biotopi poligonos'!A137)</f>
        <v>0</v>
      </c>
      <c r="F137" t="str">
        <f>IF(E137=TRUE,COUNTIF($E$3:E137,TRUE),"")</f>
        <v/>
      </c>
      <c r="G137" t="str">
        <f>IFERROR(INDEX($B$3:$B$1772,MATCH(ROWS($F$3:F137),$F$3:$F$1772,0)),"")</f>
        <v/>
      </c>
    </row>
    <row r="138" spans="1:7">
      <c r="A138" s="71">
        <v>59</v>
      </c>
      <c r="B138" s="60">
        <v>9050</v>
      </c>
      <c r="C138" s="1">
        <v>13.300452999999999</v>
      </c>
      <c r="D138" s="70">
        <v>1.9441069434637654E-2</v>
      </c>
      <c r="E138" t="b">
        <f>EXACT(Anketa!$E$5,'Biotopi poligonos'!A138)</f>
        <v>0</v>
      </c>
      <c r="F138" t="str">
        <f>IF(E138=TRUE,COUNTIF($E$3:E138,TRUE),"")</f>
        <v/>
      </c>
      <c r="G138" t="str">
        <f>IFERROR(INDEX($B$3:$B$1772,MATCH(ROWS($F$3:F138),$F$3:$F$1772,0)),"")</f>
        <v/>
      </c>
    </row>
    <row r="139" spans="1:7">
      <c r="A139" s="71">
        <v>59</v>
      </c>
      <c r="B139" s="60" t="s">
        <v>150</v>
      </c>
      <c r="C139" s="1">
        <v>9.0115929999999995</v>
      </c>
      <c r="D139" s="70">
        <v>1.3172108140203543E-2</v>
      </c>
      <c r="E139" t="b">
        <f>EXACT(Anketa!$E$5,'Biotopi poligonos'!A139)</f>
        <v>0</v>
      </c>
      <c r="F139" t="str">
        <f>IF(E139=TRUE,COUNTIF($E$3:E139,TRUE),"")</f>
        <v/>
      </c>
      <c r="G139" t="str">
        <f>IFERROR(INDEX($B$3:$B$1772,MATCH(ROWS($F$3:F139),$F$3:$F$1772,0)),"")</f>
        <v/>
      </c>
    </row>
    <row r="140" spans="1:7">
      <c r="A140" s="71">
        <v>59</v>
      </c>
      <c r="B140" s="60">
        <v>9160</v>
      </c>
      <c r="C140" s="1">
        <v>7.8295729999999999</v>
      </c>
      <c r="D140" s="70">
        <v>1.1444367521659921E-2</v>
      </c>
      <c r="E140" t="b">
        <f>EXACT(Anketa!$E$5,'Biotopi poligonos'!A140)</f>
        <v>0</v>
      </c>
      <c r="F140" t="str">
        <f>IF(E140=TRUE,COUNTIF($E$3:E140,TRUE),"")</f>
        <v/>
      </c>
      <c r="G140" t="str">
        <f>IFERROR(INDEX($B$3:$B$1772,MATCH(ROWS($F$3:F140),$F$3:$F$1772,0)),"")</f>
        <v/>
      </c>
    </row>
    <row r="141" spans="1:7">
      <c r="A141" s="71">
        <v>59</v>
      </c>
      <c r="B141" s="60" t="s">
        <v>152</v>
      </c>
      <c r="C141" s="1">
        <v>23.390131</v>
      </c>
      <c r="D141" s="70">
        <v>3.4188997987983617E-2</v>
      </c>
      <c r="E141" t="b">
        <f>EXACT(Anketa!$E$5,'Biotopi poligonos'!A141)</f>
        <v>0</v>
      </c>
      <c r="F141" t="str">
        <f>IF(E141=TRUE,COUNTIF($E$3:E141,TRUE),"")</f>
        <v/>
      </c>
      <c r="G141" t="str">
        <f>IFERROR(INDEX($B$3:$B$1772,MATCH(ROWS($F$3:F141),$F$3:$F$1772,0)),"")</f>
        <v/>
      </c>
    </row>
    <row r="142" spans="1:7">
      <c r="A142" s="71">
        <v>60</v>
      </c>
      <c r="B142" s="60">
        <v>6450</v>
      </c>
      <c r="C142" s="1">
        <v>4.4557739999999999</v>
      </c>
      <c r="D142" s="70">
        <v>0.4505684366868678</v>
      </c>
      <c r="E142" t="b">
        <f>EXACT(Anketa!$E$5,'Biotopi poligonos'!A142)</f>
        <v>0</v>
      </c>
      <c r="F142" t="str">
        <f>IF(E142=TRUE,COUNTIF($E$3:E142,TRUE),"")</f>
        <v/>
      </c>
      <c r="G142" t="str">
        <f>IFERROR(INDEX($B$3:$B$1772,MATCH(ROWS($F$3:F142),$F$3:$F$1772,0)),"")</f>
        <v/>
      </c>
    </row>
    <row r="143" spans="1:7">
      <c r="A143" s="71">
        <v>60</v>
      </c>
      <c r="B143" s="60">
        <v>9060</v>
      </c>
      <c r="C143" s="1">
        <v>3.2197000000000003E-2</v>
      </c>
      <c r="D143" s="70">
        <v>3.2557647573703435E-3</v>
      </c>
      <c r="E143" t="b">
        <f>EXACT(Anketa!$E$5,'Biotopi poligonos'!A143)</f>
        <v>0</v>
      </c>
      <c r="F143" t="str">
        <f>IF(E143=TRUE,COUNTIF($E$3:E143,TRUE),"")</f>
        <v/>
      </c>
      <c r="G143" t="str">
        <f>IFERROR(INDEX($B$3:$B$1772,MATCH(ROWS($F$3:F143),$F$3:$F$1772,0)),"")</f>
        <v/>
      </c>
    </row>
    <row r="144" spans="1:7">
      <c r="A144" s="71">
        <v>61</v>
      </c>
      <c r="B144" s="60">
        <v>3150</v>
      </c>
      <c r="C144" s="1">
        <v>0.34005099999999999</v>
      </c>
      <c r="D144" s="70">
        <v>2.0503231695948236E-3</v>
      </c>
      <c r="E144" t="b">
        <f>EXACT(Anketa!$E$5,'Biotopi poligonos'!A144)</f>
        <v>0</v>
      </c>
      <c r="F144" t="str">
        <f>IF(E144=TRUE,COUNTIF($E$3:E144,TRUE),"")</f>
        <v/>
      </c>
      <c r="G144" t="str">
        <f>IFERROR(INDEX($B$3:$B$1772,MATCH(ROWS($F$3:F144),$F$3:$F$1772,0)),"")</f>
        <v/>
      </c>
    </row>
    <row r="145" spans="1:7">
      <c r="A145" s="71">
        <v>61</v>
      </c>
      <c r="B145" s="60" t="s">
        <v>156</v>
      </c>
      <c r="C145" s="1">
        <v>1.537809</v>
      </c>
      <c r="D145" s="70">
        <v>9.2721545389116509E-3</v>
      </c>
      <c r="E145" t="b">
        <f>EXACT(Anketa!$E$5,'Biotopi poligonos'!A145)</f>
        <v>0</v>
      </c>
      <c r="F145" t="str">
        <f>IF(E145=TRUE,COUNTIF($E$3:E145,TRUE),"")</f>
        <v/>
      </c>
      <c r="G145" t="str">
        <f>IFERROR(INDEX($B$3:$B$1772,MATCH(ROWS($F$3:F145),$F$3:$F$1772,0)),"")</f>
        <v/>
      </c>
    </row>
    <row r="146" spans="1:7">
      <c r="A146" s="71">
        <v>61</v>
      </c>
      <c r="B146" s="60" t="s">
        <v>148</v>
      </c>
      <c r="C146" s="1">
        <v>1.5278E-2</v>
      </c>
      <c r="D146" s="70">
        <v>9.2118056953426731E-5</v>
      </c>
      <c r="E146" t="b">
        <f>EXACT(Anketa!$E$5,'Biotopi poligonos'!A146)</f>
        <v>0</v>
      </c>
      <c r="F146" t="str">
        <f>IF(E146=TRUE,COUNTIF($E$3:E146,TRUE),"")</f>
        <v/>
      </c>
      <c r="G146" t="str">
        <f>IFERROR(INDEX($B$3:$B$1772,MATCH(ROWS($F$3:F146),$F$3:$F$1772,0)),"")</f>
        <v/>
      </c>
    </row>
    <row r="147" spans="1:7">
      <c r="A147" s="71">
        <v>61</v>
      </c>
      <c r="B147" s="60">
        <v>9050</v>
      </c>
      <c r="C147" s="1">
        <v>0.51204899999999998</v>
      </c>
      <c r="D147" s="70">
        <v>3.0873778599911769E-3</v>
      </c>
      <c r="E147" t="b">
        <f>EXACT(Anketa!$E$5,'Biotopi poligonos'!A147)</f>
        <v>0</v>
      </c>
      <c r="F147" t="str">
        <f>IF(E147=TRUE,COUNTIF($E$3:E147,TRUE),"")</f>
        <v/>
      </c>
      <c r="G147" t="str">
        <f>IFERROR(INDEX($B$3:$B$1772,MATCH(ROWS($F$3:F147),$F$3:$F$1772,0)),"")</f>
        <v/>
      </c>
    </row>
    <row r="148" spans="1:7">
      <c r="A148" s="71">
        <v>61</v>
      </c>
      <c r="B148" s="60" t="s">
        <v>150</v>
      </c>
      <c r="C148" s="1">
        <v>9.1551430000000007</v>
      </c>
      <c r="D148" s="70">
        <v>5.5200548781958771E-2</v>
      </c>
      <c r="E148" t="b">
        <f>EXACT(Anketa!$E$5,'Biotopi poligonos'!A148)</f>
        <v>0</v>
      </c>
      <c r="F148" t="str">
        <f>IF(E148=TRUE,COUNTIF($E$3:E148,TRUE),"")</f>
        <v/>
      </c>
      <c r="G148" t="str">
        <f>IFERROR(INDEX($B$3:$B$1772,MATCH(ROWS($F$3:F148),$F$3:$F$1772,0)),"")</f>
        <v/>
      </c>
    </row>
    <row r="149" spans="1:7">
      <c r="A149" s="71">
        <v>61</v>
      </c>
      <c r="B149" s="60" t="s">
        <v>151</v>
      </c>
      <c r="C149" s="1">
        <v>15.110091000000001</v>
      </c>
      <c r="D149" s="70">
        <v>9.1105656716157918E-2</v>
      </c>
      <c r="E149" t="b">
        <f>EXACT(Anketa!$E$5,'Biotopi poligonos'!A149)</f>
        <v>0</v>
      </c>
      <c r="F149" t="str">
        <f>IF(E149=TRUE,COUNTIF($E$3:E149,TRUE),"")</f>
        <v/>
      </c>
      <c r="G149" t="str">
        <f>IFERROR(INDEX($B$3:$B$1772,MATCH(ROWS($F$3:F149),$F$3:$F$1772,0)),"")</f>
        <v/>
      </c>
    </row>
    <row r="150" spans="1:7">
      <c r="A150" s="71">
        <v>62</v>
      </c>
      <c r="B150" s="60" t="s">
        <v>148</v>
      </c>
      <c r="C150" s="1">
        <v>44.035649999999997</v>
      </c>
      <c r="D150" s="70">
        <v>0.45966713951435495</v>
      </c>
      <c r="E150" t="b">
        <f>EXACT(Anketa!$E$5,'Biotopi poligonos'!A150)</f>
        <v>0</v>
      </c>
      <c r="F150" t="str">
        <f>IF(E150=TRUE,COUNTIF($E$3:E150,TRUE),"")</f>
        <v/>
      </c>
      <c r="G150" t="str">
        <f>IFERROR(INDEX($B$3:$B$1772,MATCH(ROWS($F$3:F150),$F$3:$F$1772,0)),"")</f>
        <v/>
      </c>
    </row>
    <row r="151" spans="1:7">
      <c r="A151" s="71">
        <v>62</v>
      </c>
      <c r="B151" s="60" t="s">
        <v>149</v>
      </c>
      <c r="C151" s="1">
        <v>3.459981</v>
      </c>
      <c r="D151" s="70">
        <v>3.6117090789939917E-2</v>
      </c>
      <c r="E151" t="b">
        <f>EXACT(Anketa!$E$5,'Biotopi poligonos'!A151)</f>
        <v>0</v>
      </c>
      <c r="F151" t="str">
        <f>IF(E151=TRUE,COUNTIF($E$3:E151,TRUE),"")</f>
        <v/>
      </c>
      <c r="G151" t="str">
        <f>IFERROR(INDEX($B$3:$B$1772,MATCH(ROWS($F$3:F151),$F$3:$F$1772,0)),"")</f>
        <v/>
      </c>
    </row>
    <row r="152" spans="1:7">
      <c r="A152" s="71">
        <v>62</v>
      </c>
      <c r="B152" s="60" t="s">
        <v>150</v>
      </c>
      <c r="C152" s="1">
        <v>16.443612000000002</v>
      </c>
      <c r="D152" s="70">
        <v>0.17164701988783912</v>
      </c>
      <c r="E152" t="b">
        <f>EXACT(Anketa!$E$5,'Biotopi poligonos'!A152)</f>
        <v>0</v>
      </c>
      <c r="F152" t="str">
        <f>IF(E152=TRUE,COUNTIF($E$3:E152,TRUE),"")</f>
        <v/>
      </c>
      <c r="G152" t="str">
        <f>IFERROR(INDEX($B$3:$B$1772,MATCH(ROWS($F$3:F152),$F$3:$F$1772,0)),"")</f>
        <v/>
      </c>
    </row>
    <row r="153" spans="1:7">
      <c r="A153" s="71">
        <v>62</v>
      </c>
      <c r="B153" s="60" t="s">
        <v>151</v>
      </c>
      <c r="C153" s="1">
        <v>0.51082000000000005</v>
      </c>
      <c r="D153" s="70">
        <v>5.3322062512242436E-3</v>
      </c>
      <c r="E153" t="b">
        <f>EXACT(Anketa!$E$5,'Biotopi poligonos'!A153)</f>
        <v>0</v>
      </c>
      <c r="F153" t="str">
        <f>IF(E153=TRUE,COUNTIF($E$3:E153,TRUE),"")</f>
        <v/>
      </c>
      <c r="G153" t="str">
        <f>IFERROR(INDEX($B$3:$B$1772,MATCH(ROWS($F$3:F153),$F$3:$F$1772,0)),"")</f>
        <v/>
      </c>
    </row>
    <row r="154" spans="1:7">
      <c r="A154" s="71">
        <v>63</v>
      </c>
      <c r="B154" s="60">
        <v>3260</v>
      </c>
      <c r="C154" s="1">
        <v>51.0306</v>
      </c>
      <c r="D154" s="70">
        <v>2.4195949484849159E-2</v>
      </c>
      <c r="E154" t="b">
        <f>EXACT(Anketa!$E$5,'Biotopi poligonos'!A154)</f>
        <v>0</v>
      </c>
      <c r="F154" t="str">
        <f>IF(E154=TRUE,COUNTIF($E$3:E154,TRUE),"")</f>
        <v/>
      </c>
      <c r="G154" t="str">
        <f>IFERROR(INDEX($B$3:$B$1772,MATCH(ROWS($F$3:F154),$F$3:$F$1772,0)),"")</f>
        <v/>
      </c>
    </row>
    <row r="155" spans="1:7">
      <c r="A155" s="71">
        <v>63</v>
      </c>
      <c r="B155" s="60" t="s">
        <v>156</v>
      </c>
      <c r="C155" s="1">
        <v>0.56833699999999998</v>
      </c>
      <c r="D155" s="70">
        <v>2.6947465525333262E-4</v>
      </c>
      <c r="E155" t="b">
        <f>EXACT(Anketa!$E$5,'Biotopi poligonos'!A155)</f>
        <v>0</v>
      </c>
      <c r="F155" t="str">
        <f>IF(E155=TRUE,COUNTIF($E$3:E155,TRUE),"")</f>
        <v/>
      </c>
      <c r="G155" t="str">
        <f>IFERROR(INDEX($B$3:$B$1772,MATCH(ROWS($F$3:F155),$F$3:$F$1772,0)),"")</f>
        <v/>
      </c>
    </row>
    <row r="156" spans="1:7">
      <c r="A156" s="71">
        <v>63</v>
      </c>
      <c r="B156" s="60" t="s">
        <v>153</v>
      </c>
      <c r="C156" s="1">
        <v>18.338384000000001</v>
      </c>
      <c r="D156" s="70">
        <v>8.6950694857157486E-3</v>
      </c>
      <c r="E156" t="b">
        <f>EXACT(Anketa!$E$5,'Biotopi poligonos'!A156)</f>
        <v>0</v>
      </c>
      <c r="F156" t="str">
        <f>IF(E156=TRUE,COUNTIF($E$3:E156,TRUE),"")</f>
        <v/>
      </c>
      <c r="G156" t="str">
        <f>IFERROR(INDEX($B$3:$B$1772,MATCH(ROWS($F$3:F156),$F$3:$F$1772,0)),"")</f>
        <v/>
      </c>
    </row>
    <row r="157" spans="1:7">
      <c r="A157" s="71">
        <v>63</v>
      </c>
      <c r="B157" s="60">
        <v>6450</v>
      </c>
      <c r="C157" s="1">
        <v>188.198173</v>
      </c>
      <c r="D157" s="70">
        <v>8.9233391083955574E-2</v>
      </c>
      <c r="E157" t="b">
        <f>EXACT(Anketa!$E$5,'Biotopi poligonos'!A157)</f>
        <v>0</v>
      </c>
      <c r="F157" t="str">
        <f>IF(E157=TRUE,COUNTIF($E$3:E157,TRUE),"")</f>
        <v/>
      </c>
      <c r="G157" t="str">
        <f>IFERROR(INDEX($B$3:$B$1772,MATCH(ROWS($F$3:F157),$F$3:$F$1772,0)),"")</f>
        <v/>
      </c>
    </row>
    <row r="158" spans="1:7">
      <c r="A158" s="71">
        <v>63</v>
      </c>
      <c r="B158" s="60" t="s">
        <v>150</v>
      </c>
      <c r="C158" s="1">
        <v>0.41295999999999999</v>
      </c>
      <c r="D158" s="70">
        <v>1.9580328860063E-4</v>
      </c>
      <c r="E158" t="b">
        <f>EXACT(Anketa!$E$5,'Biotopi poligonos'!A158)</f>
        <v>0</v>
      </c>
      <c r="F158" t="str">
        <f>IF(E158=TRUE,COUNTIF($E$3:E158,TRUE),"")</f>
        <v/>
      </c>
      <c r="G158" t="str">
        <f>IFERROR(INDEX($B$3:$B$1772,MATCH(ROWS($F$3:F158),$F$3:$F$1772,0)),"")</f>
        <v/>
      </c>
    </row>
    <row r="159" spans="1:7">
      <c r="A159" s="71">
        <v>64</v>
      </c>
      <c r="B159" s="60" t="s">
        <v>148</v>
      </c>
      <c r="C159" s="1">
        <v>1.621507</v>
      </c>
      <c r="D159" s="70">
        <v>1.3900850083678213E-2</v>
      </c>
      <c r="E159" t="b">
        <f>EXACT(Anketa!$E$5,'Biotopi poligonos'!A159)</f>
        <v>0</v>
      </c>
      <c r="F159" t="str">
        <f>IF(E159=TRUE,COUNTIF($E$3:E159,TRUE),"")</f>
        <v/>
      </c>
      <c r="G159" t="str">
        <f>IFERROR(INDEX($B$3:$B$1772,MATCH(ROWS($F$3:F159),$F$3:$F$1772,0)),"")</f>
        <v/>
      </c>
    </row>
    <row r="160" spans="1:7">
      <c r="A160" s="71">
        <v>64</v>
      </c>
      <c r="B160" s="60" t="s">
        <v>149</v>
      </c>
      <c r="C160" s="1">
        <v>2.1604779999999999</v>
      </c>
      <c r="D160" s="70">
        <v>1.8521338968678479E-2</v>
      </c>
      <c r="E160" t="b">
        <f>EXACT(Anketa!$E$5,'Biotopi poligonos'!A160)</f>
        <v>0</v>
      </c>
      <c r="F160" t="str">
        <f>IF(E160=TRUE,COUNTIF($E$3:E160,TRUE),"")</f>
        <v/>
      </c>
      <c r="G160" t="str">
        <f>IFERROR(INDEX($B$3:$B$1772,MATCH(ROWS($F$3:F160),$F$3:$F$1772,0)),"")</f>
        <v/>
      </c>
    </row>
    <row r="161" spans="1:7">
      <c r="A161" s="71">
        <v>64</v>
      </c>
      <c r="B161" s="60">
        <v>9050</v>
      </c>
      <c r="C161" s="1">
        <v>1.3197449999999999</v>
      </c>
      <c r="D161" s="70">
        <v>1.1313905764010826E-2</v>
      </c>
      <c r="E161" t="b">
        <f>EXACT(Anketa!$E$5,'Biotopi poligonos'!A161)</f>
        <v>0</v>
      </c>
      <c r="F161" t="str">
        <f>IF(E161=TRUE,COUNTIF($E$3:E161,TRUE),"")</f>
        <v/>
      </c>
      <c r="G161" t="str">
        <f>IFERROR(INDEX($B$3:$B$1772,MATCH(ROWS($F$3:F161),$F$3:$F$1772,0)),"")</f>
        <v/>
      </c>
    </row>
    <row r="162" spans="1:7">
      <c r="A162" s="71">
        <v>64</v>
      </c>
      <c r="B162" s="60" t="s">
        <v>151</v>
      </c>
      <c r="C162" s="1">
        <v>100.255152</v>
      </c>
      <c r="D162" s="70">
        <v>0.85946705013815661</v>
      </c>
      <c r="E162" t="b">
        <f>EXACT(Anketa!$E$5,'Biotopi poligonos'!A162)</f>
        <v>0</v>
      </c>
      <c r="F162" t="str">
        <f>IF(E162=TRUE,COUNTIF($E$3:E162,TRUE),"")</f>
        <v/>
      </c>
      <c r="G162" t="str">
        <f>IFERROR(INDEX($B$3:$B$1772,MATCH(ROWS($F$3:F162),$F$3:$F$1772,0)),"")</f>
        <v/>
      </c>
    </row>
    <row r="163" spans="1:7">
      <c r="A163" s="72">
        <v>65</v>
      </c>
      <c r="B163" s="60">
        <v>6450</v>
      </c>
      <c r="C163" s="1">
        <v>1.4786140000000001</v>
      </c>
      <c r="D163" s="70">
        <v>0.52219280760912401</v>
      </c>
      <c r="E163" t="b">
        <f>EXACT(Anketa!$E$5,'Biotopi poligonos'!A163)</f>
        <v>0</v>
      </c>
      <c r="F163" t="str">
        <f>IF(E163=TRUE,COUNTIF($E$3:E163,TRUE),"")</f>
        <v/>
      </c>
      <c r="G163" t="str">
        <f>IFERROR(INDEX($B$3:$B$1772,MATCH(ROWS($F$3:F163),$F$3:$F$1772,0)),"")</f>
        <v/>
      </c>
    </row>
    <row r="164" spans="1:7">
      <c r="A164" s="71">
        <v>66</v>
      </c>
      <c r="B164" s="60" t="s">
        <v>154</v>
      </c>
      <c r="C164" s="1">
        <v>3.2200000000000002E-4</v>
      </c>
      <c r="D164" s="70">
        <v>7.3452262735732731E-6</v>
      </c>
      <c r="E164" t="b">
        <f>EXACT(Anketa!$E$5,'Biotopi poligonos'!A164)</f>
        <v>0</v>
      </c>
      <c r="F164" t="str">
        <f>IF(E164=TRUE,COUNTIF($E$3:E164,TRUE),"")</f>
        <v/>
      </c>
      <c r="G164" t="str">
        <f>IFERROR(INDEX($B$3:$B$1772,MATCH(ROWS($F$3:F164),$F$3:$F$1772,0)),"")</f>
        <v/>
      </c>
    </row>
    <row r="165" spans="1:7">
      <c r="A165" s="71">
        <v>66</v>
      </c>
      <c r="B165" s="60" t="s">
        <v>148</v>
      </c>
      <c r="C165" s="1">
        <v>7.2077629999999999</v>
      </c>
      <c r="D165" s="70">
        <v>0.16441816820276184</v>
      </c>
      <c r="E165" t="b">
        <f>EXACT(Anketa!$E$5,'Biotopi poligonos'!A165)</f>
        <v>0</v>
      </c>
      <c r="F165" t="str">
        <f>IF(E165=TRUE,COUNTIF($E$3:E165,TRUE),"")</f>
        <v/>
      </c>
      <c r="G165" t="str">
        <f>IFERROR(INDEX($B$3:$B$1772,MATCH(ROWS($F$3:F165),$F$3:$F$1772,0)),"")</f>
        <v/>
      </c>
    </row>
    <row r="166" spans="1:7">
      <c r="A166" s="71">
        <v>66</v>
      </c>
      <c r="B166" s="60" t="s">
        <v>150</v>
      </c>
      <c r="C166" s="1">
        <v>12.580862</v>
      </c>
      <c r="D166" s="70">
        <v>0.2869853357347813</v>
      </c>
      <c r="E166" t="b">
        <f>EXACT(Anketa!$E$5,'Biotopi poligonos'!A166)</f>
        <v>0</v>
      </c>
      <c r="F166" t="str">
        <f>IF(E166=TRUE,COUNTIF($E$3:E166,TRUE),"")</f>
        <v/>
      </c>
      <c r="G166" t="str">
        <f>IFERROR(INDEX($B$3:$B$1772,MATCH(ROWS($F$3:F166),$F$3:$F$1772,0)),"")</f>
        <v/>
      </c>
    </row>
    <row r="167" spans="1:7">
      <c r="A167" s="71">
        <v>66</v>
      </c>
      <c r="B167" s="60" t="s">
        <v>151</v>
      </c>
      <c r="C167" s="1">
        <v>0.835673</v>
      </c>
      <c r="D167" s="70">
        <v>1.9062755514645334E-2</v>
      </c>
      <c r="E167" t="b">
        <f>EXACT(Anketa!$E$5,'Biotopi poligonos'!A167)</f>
        <v>0</v>
      </c>
      <c r="F167" t="str">
        <f>IF(E167=TRUE,COUNTIF($E$3:E167,TRUE),"")</f>
        <v/>
      </c>
      <c r="G167" t="str">
        <f>IFERROR(INDEX($B$3:$B$1772,MATCH(ROWS($F$3:F167),$F$3:$F$1772,0)),"")</f>
        <v/>
      </c>
    </row>
    <row r="168" spans="1:7">
      <c r="A168" s="71">
        <v>66</v>
      </c>
      <c r="B168" s="60" t="s">
        <v>152</v>
      </c>
      <c r="C168" s="1">
        <v>3.3201679999999998</v>
      </c>
      <c r="D168" s="70">
        <v>7.5737221199618704E-2</v>
      </c>
      <c r="E168" t="b">
        <f>EXACT(Anketa!$E$5,'Biotopi poligonos'!A168)</f>
        <v>0</v>
      </c>
      <c r="F168" t="str">
        <f>IF(E168=TRUE,COUNTIF($E$3:E168,TRUE),"")</f>
        <v/>
      </c>
      <c r="G168" t="str">
        <f>IFERROR(INDEX($B$3:$B$1772,MATCH(ROWS($F$3:F168),$F$3:$F$1772,0)),"")</f>
        <v/>
      </c>
    </row>
    <row r="169" spans="1:7">
      <c r="A169" s="71">
        <v>67</v>
      </c>
      <c r="B169" s="60">
        <v>3140</v>
      </c>
      <c r="C169" s="1">
        <v>4.2056360000000002</v>
      </c>
      <c r="D169" s="70">
        <v>1.7172630044422002E-2</v>
      </c>
      <c r="E169" t="b">
        <f>EXACT(Anketa!$E$5,'Biotopi poligonos'!A169)</f>
        <v>0</v>
      </c>
      <c r="F169" t="str">
        <f>IF(E169=TRUE,COUNTIF($E$3:E169,TRUE),"")</f>
        <v/>
      </c>
      <c r="G169" t="str">
        <f>IFERROR(INDEX($B$3:$B$1772,MATCH(ROWS($F$3:F169),$F$3:$F$1772,0)),"")</f>
        <v/>
      </c>
    </row>
    <row r="170" spans="1:7">
      <c r="A170" s="71">
        <v>67</v>
      </c>
      <c r="B170" s="60">
        <v>3150</v>
      </c>
      <c r="C170" s="1">
        <v>30.230816999999998</v>
      </c>
      <c r="D170" s="70">
        <v>0.12343974520895849</v>
      </c>
      <c r="E170" t="b">
        <f>EXACT(Anketa!$E$5,'Biotopi poligonos'!A170)</f>
        <v>0</v>
      </c>
      <c r="F170" t="str">
        <f>IF(E170=TRUE,COUNTIF($E$3:E170,TRUE),"")</f>
        <v/>
      </c>
      <c r="G170" t="str">
        <f>IFERROR(INDEX($B$3:$B$1772,MATCH(ROWS($F$3:F170),$F$3:$F$1772,0)),"")</f>
        <v/>
      </c>
    </row>
    <row r="171" spans="1:7">
      <c r="A171" s="71">
        <v>67</v>
      </c>
      <c r="B171" s="60" t="s">
        <v>154</v>
      </c>
      <c r="C171" s="1">
        <v>2.9772500000000002</v>
      </c>
      <c r="D171" s="70">
        <v>1.2156832593157231E-2</v>
      </c>
      <c r="E171" t="b">
        <f>EXACT(Anketa!$E$5,'Biotopi poligonos'!A171)</f>
        <v>0</v>
      </c>
      <c r="F171" t="str">
        <f>IF(E171=TRUE,COUNTIF($E$3:E171,TRUE),"")</f>
        <v/>
      </c>
      <c r="G171" t="str">
        <f>IFERROR(INDEX($B$3:$B$1772,MATCH(ROWS($F$3:F171),$F$3:$F$1772,0)),"")</f>
        <v/>
      </c>
    </row>
    <row r="172" spans="1:7">
      <c r="A172" s="71">
        <v>67</v>
      </c>
      <c r="B172" s="60">
        <v>7140</v>
      </c>
      <c r="C172" s="1">
        <v>34.718752000000002</v>
      </c>
      <c r="D172" s="70">
        <v>0.14176507041979772</v>
      </c>
      <c r="E172" t="b">
        <f>EXACT(Anketa!$E$5,'Biotopi poligonos'!A172)</f>
        <v>0</v>
      </c>
      <c r="F172" t="str">
        <f>IF(E172=TRUE,COUNTIF($E$3:E172,TRUE),"")</f>
        <v/>
      </c>
      <c r="G172" t="str">
        <f>IFERROR(INDEX($B$3:$B$1772,MATCH(ROWS($F$3:F172),$F$3:$F$1772,0)),"")</f>
        <v/>
      </c>
    </row>
    <row r="173" spans="1:7">
      <c r="A173" s="71">
        <v>67</v>
      </c>
      <c r="B173" s="60" t="s">
        <v>148</v>
      </c>
      <c r="C173" s="1">
        <v>47.486020000000003</v>
      </c>
      <c r="D173" s="70">
        <v>0.19389691683779198</v>
      </c>
      <c r="E173" t="b">
        <f>EXACT(Anketa!$E$5,'Biotopi poligonos'!A173)</f>
        <v>0</v>
      </c>
      <c r="F173" t="str">
        <f>IF(E173=TRUE,COUNTIF($E$3:E173,TRUE),"")</f>
        <v/>
      </c>
      <c r="G173" t="str">
        <f>IFERROR(INDEX($B$3:$B$1772,MATCH(ROWS($F$3:F173),$F$3:$F$1772,0)),"")</f>
        <v/>
      </c>
    </row>
    <row r="174" spans="1:7">
      <c r="A174" s="71">
        <v>67</v>
      </c>
      <c r="B174" s="60" t="s">
        <v>150</v>
      </c>
      <c r="C174" s="1">
        <v>40.256492999999999</v>
      </c>
      <c r="D174" s="70">
        <v>0.16437700770462874</v>
      </c>
      <c r="E174" t="b">
        <f>EXACT(Anketa!$E$5,'Biotopi poligonos'!A174)</f>
        <v>0</v>
      </c>
      <c r="F174" t="str">
        <f>IF(E174=TRUE,COUNTIF($E$3:E174,TRUE),"")</f>
        <v/>
      </c>
      <c r="G174" t="str">
        <f>IFERROR(INDEX($B$3:$B$1772,MATCH(ROWS($F$3:F174),$F$3:$F$1772,0)),"")</f>
        <v/>
      </c>
    </row>
    <row r="175" spans="1:7">
      <c r="A175" s="71">
        <v>67</v>
      </c>
      <c r="B175" s="60" t="s">
        <v>151</v>
      </c>
      <c r="C175" s="1">
        <v>5.565766</v>
      </c>
      <c r="D175" s="70">
        <v>2.2726370145162933E-2</v>
      </c>
      <c r="E175" t="b">
        <f>EXACT(Anketa!$E$5,'Biotopi poligonos'!A175)</f>
        <v>0</v>
      </c>
      <c r="F175" t="str">
        <f>IF(E175=TRUE,COUNTIF($E$3:E175,TRUE),"")</f>
        <v/>
      </c>
      <c r="G175" t="str">
        <f>IFERROR(INDEX($B$3:$B$1772,MATCH(ROWS($F$3:F175),$F$3:$F$1772,0)),"")</f>
        <v/>
      </c>
    </row>
    <row r="176" spans="1:7">
      <c r="A176" s="71">
        <v>67</v>
      </c>
      <c r="B176" s="60" t="s">
        <v>152</v>
      </c>
      <c r="C176" s="1">
        <v>9.3181139999999996</v>
      </c>
      <c r="D176" s="70">
        <v>3.804811553680567E-2</v>
      </c>
      <c r="E176" t="b">
        <f>EXACT(Anketa!$E$5,'Biotopi poligonos'!A176)</f>
        <v>0</v>
      </c>
      <c r="F176" t="str">
        <f>IF(E176=TRUE,COUNTIF($E$3:E176,TRUE),"")</f>
        <v/>
      </c>
      <c r="G176" t="str">
        <f>IFERROR(INDEX($B$3:$B$1772,MATCH(ROWS($F$3:F176),$F$3:$F$1772,0)),"")</f>
        <v/>
      </c>
    </row>
    <row r="177" spans="1:7">
      <c r="A177" s="71">
        <v>68</v>
      </c>
      <c r="B177" s="60" t="s">
        <v>148</v>
      </c>
      <c r="C177" s="1">
        <v>4.4633799999999999</v>
      </c>
      <c r="D177" s="70">
        <v>0.21998598971688788</v>
      </c>
      <c r="E177" t="b">
        <f>EXACT(Anketa!$E$5,'Biotopi poligonos'!A177)</f>
        <v>0</v>
      </c>
      <c r="F177" t="str">
        <f>IF(E177=TRUE,COUNTIF($E$3:E177,TRUE),"")</f>
        <v/>
      </c>
      <c r="G177" t="str">
        <f>IFERROR(INDEX($B$3:$B$1772,MATCH(ROWS($F$3:F177),$F$3:$F$1772,0)),"")</f>
        <v/>
      </c>
    </row>
    <row r="178" spans="1:7">
      <c r="A178" s="71">
        <v>68</v>
      </c>
      <c r="B178" s="60">
        <v>9050</v>
      </c>
      <c r="C178" s="1">
        <v>1.0657989999999999</v>
      </c>
      <c r="D178" s="70">
        <v>5.2529887182868003E-2</v>
      </c>
      <c r="E178" t="b">
        <f>EXACT(Anketa!$E$5,'Biotopi poligonos'!A178)</f>
        <v>0</v>
      </c>
      <c r="F178" t="str">
        <f>IF(E178=TRUE,COUNTIF($E$3:E178,TRUE),"")</f>
        <v/>
      </c>
      <c r="G178" t="str">
        <f>IFERROR(INDEX($B$3:$B$1772,MATCH(ROWS($F$3:F178),$F$3:$F$1772,0)),"")</f>
        <v/>
      </c>
    </row>
    <row r="179" spans="1:7">
      <c r="A179" s="71">
        <v>68</v>
      </c>
      <c r="B179" s="60" t="s">
        <v>150</v>
      </c>
      <c r="C179" s="1">
        <v>2.5901390000000002</v>
      </c>
      <c r="D179" s="70">
        <v>0.1276598209023902</v>
      </c>
      <c r="E179" t="b">
        <f>EXACT(Anketa!$E$5,'Biotopi poligonos'!A179)</f>
        <v>0</v>
      </c>
      <c r="F179" t="str">
        <f>IF(E179=TRUE,COUNTIF($E$3:E179,TRUE),"")</f>
        <v/>
      </c>
      <c r="G179" t="str">
        <f>IFERROR(INDEX($B$3:$B$1772,MATCH(ROWS($F$3:F179),$F$3:$F$1772,0)),"")</f>
        <v/>
      </c>
    </row>
    <row r="180" spans="1:7">
      <c r="A180" s="71">
        <v>70</v>
      </c>
      <c r="B180" s="60" t="s">
        <v>149</v>
      </c>
      <c r="C180" s="1">
        <v>10.871029</v>
      </c>
      <c r="D180" s="70">
        <v>0.88977252953527819</v>
      </c>
      <c r="E180" t="b">
        <f>EXACT(Anketa!$E$5,'Biotopi poligonos'!A180)</f>
        <v>0</v>
      </c>
      <c r="F180" t="str">
        <f>IF(E180=TRUE,COUNTIF($E$3:E180,TRUE),"")</f>
        <v/>
      </c>
      <c r="G180" t="str">
        <f>IFERROR(INDEX($B$3:$B$1772,MATCH(ROWS($F$3:F180),$F$3:$F$1772,0)),"")</f>
        <v/>
      </c>
    </row>
    <row r="181" spans="1:7">
      <c r="A181" s="71">
        <v>70</v>
      </c>
      <c r="B181" s="60">
        <v>9050</v>
      </c>
      <c r="C181" s="1">
        <v>3.7929999999999999E-3</v>
      </c>
      <c r="D181" s="70">
        <v>3.1044965518234845E-4</v>
      </c>
      <c r="E181" t="b">
        <f>EXACT(Anketa!$E$5,'Biotopi poligonos'!A181)</f>
        <v>0</v>
      </c>
      <c r="F181" t="str">
        <f>IF(E181=TRUE,COUNTIF($E$3:E181,TRUE),"")</f>
        <v/>
      </c>
      <c r="G181" t="str">
        <f>IFERROR(INDEX($B$3:$B$1772,MATCH(ROWS($F$3:F181),$F$3:$F$1772,0)),"")</f>
        <v/>
      </c>
    </row>
    <row r="182" spans="1:7">
      <c r="A182" s="71">
        <v>70</v>
      </c>
      <c r="B182" s="60" t="s">
        <v>151</v>
      </c>
      <c r="C182" s="1">
        <v>0.862626</v>
      </c>
      <c r="D182" s="70">
        <v>7.0604256327795545E-2</v>
      </c>
      <c r="E182" t="b">
        <f>EXACT(Anketa!$E$5,'Biotopi poligonos'!A182)</f>
        <v>0</v>
      </c>
      <c r="F182" t="str">
        <f>IF(E182=TRUE,COUNTIF($E$3:E182,TRUE),"")</f>
        <v/>
      </c>
      <c r="G182" t="str">
        <f>IFERROR(INDEX($B$3:$B$1772,MATCH(ROWS($F$3:F182),$F$3:$F$1772,0)),"")</f>
        <v/>
      </c>
    </row>
    <row r="183" spans="1:7">
      <c r="A183" s="72">
        <v>71</v>
      </c>
      <c r="B183" s="60">
        <v>6450</v>
      </c>
      <c r="C183" s="1">
        <v>1.7634369999999999</v>
      </c>
      <c r="D183" s="70">
        <v>0.39022277238677489</v>
      </c>
      <c r="E183" t="b">
        <f>EXACT(Anketa!$E$5,'Biotopi poligonos'!A183)</f>
        <v>0</v>
      </c>
      <c r="F183" t="str">
        <f>IF(E183=TRUE,COUNTIF($E$3:E183,TRUE),"")</f>
        <v/>
      </c>
      <c r="G183" t="str">
        <f>IFERROR(INDEX($B$3:$B$1772,MATCH(ROWS($F$3:F183),$F$3:$F$1772,0)),"")</f>
        <v/>
      </c>
    </row>
    <row r="184" spans="1:7">
      <c r="A184" s="71">
        <v>72</v>
      </c>
      <c r="B184" s="60" t="s">
        <v>154</v>
      </c>
      <c r="C184" s="1">
        <v>142.52278999999999</v>
      </c>
      <c r="D184" s="70">
        <v>0.1158946858250981</v>
      </c>
      <c r="E184" t="b">
        <f>EXACT(Anketa!$E$5,'Biotopi poligonos'!A184)</f>
        <v>0</v>
      </c>
      <c r="F184" t="str">
        <f>IF(E184=TRUE,COUNTIF($E$3:E184,TRUE),"")</f>
        <v/>
      </c>
      <c r="G184" t="str">
        <f>IFERROR(INDEX($B$3:$B$1772,MATCH(ROWS($F$3:F184),$F$3:$F$1772,0)),"")</f>
        <v/>
      </c>
    </row>
    <row r="185" spans="1:7">
      <c r="A185" s="71">
        <v>72</v>
      </c>
      <c r="B185" s="60">
        <v>7140</v>
      </c>
      <c r="C185" s="1">
        <v>2.9218030000000002</v>
      </c>
      <c r="D185" s="70">
        <v>2.375910833122402E-3</v>
      </c>
      <c r="E185" t="b">
        <f>EXACT(Anketa!$E$5,'Biotopi poligonos'!A185)</f>
        <v>0</v>
      </c>
      <c r="F185" t="str">
        <f>IF(E185=TRUE,COUNTIF($E$3:E185,TRUE),"")</f>
        <v/>
      </c>
      <c r="G185" t="str">
        <f>IFERROR(INDEX($B$3:$B$1772,MATCH(ROWS($F$3:F185),$F$3:$F$1772,0)),"")</f>
        <v/>
      </c>
    </row>
    <row r="186" spans="1:7">
      <c r="A186" s="71">
        <v>72</v>
      </c>
      <c r="B186" s="60" t="s">
        <v>148</v>
      </c>
      <c r="C186" s="1">
        <v>14.40363</v>
      </c>
      <c r="D186" s="70">
        <v>1.1712542068471702E-2</v>
      </c>
      <c r="E186" t="b">
        <f>EXACT(Anketa!$E$5,'Biotopi poligonos'!A186)</f>
        <v>0</v>
      </c>
      <c r="F186" t="str">
        <f>IF(E186=TRUE,COUNTIF($E$3:E186,TRUE),"")</f>
        <v/>
      </c>
      <c r="G186" t="str">
        <f>IFERROR(INDEX($B$3:$B$1772,MATCH(ROWS($F$3:F186),$F$3:$F$1772,0)),"")</f>
        <v/>
      </c>
    </row>
    <row r="187" spans="1:7">
      <c r="A187" s="71">
        <v>72</v>
      </c>
      <c r="B187" s="60" t="s">
        <v>149</v>
      </c>
      <c r="C187" s="1">
        <v>11.259510000000001</v>
      </c>
      <c r="D187" s="70">
        <v>9.1558506116428857E-3</v>
      </c>
      <c r="E187" t="b">
        <f>EXACT(Anketa!$E$5,'Biotopi poligonos'!A187)</f>
        <v>0</v>
      </c>
      <c r="F187" t="str">
        <f>IF(E187=TRUE,COUNTIF($E$3:E187,TRUE),"")</f>
        <v/>
      </c>
      <c r="G187" t="str">
        <f>IFERROR(INDEX($B$3:$B$1772,MATCH(ROWS($F$3:F187),$F$3:$F$1772,0)),"")</f>
        <v/>
      </c>
    </row>
    <row r="188" spans="1:7">
      <c r="A188" s="71">
        <v>72</v>
      </c>
      <c r="B188" s="60">
        <v>9050</v>
      </c>
      <c r="C188" s="1">
        <v>7.8320860000000003</v>
      </c>
      <c r="D188" s="70">
        <v>6.3687859767911463E-3</v>
      </c>
      <c r="E188" t="b">
        <f>EXACT(Anketa!$E$5,'Biotopi poligonos'!A188)</f>
        <v>0</v>
      </c>
      <c r="F188" t="str">
        <f>IF(E188=TRUE,COUNTIF($E$3:E188,TRUE),"")</f>
        <v/>
      </c>
      <c r="G188" t="str">
        <f>IFERROR(INDEX($B$3:$B$1772,MATCH(ROWS($F$3:F188),$F$3:$F$1772,0)),"")</f>
        <v/>
      </c>
    </row>
    <row r="189" spans="1:7">
      <c r="A189" s="71">
        <v>72</v>
      </c>
      <c r="B189" s="60" t="s">
        <v>150</v>
      </c>
      <c r="C189" s="1">
        <v>130.49476000000001</v>
      </c>
      <c r="D189" s="70">
        <v>0.10611390088575716</v>
      </c>
      <c r="E189" t="b">
        <f>EXACT(Anketa!$E$5,'Biotopi poligonos'!A189)</f>
        <v>0</v>
      </c>
      <c r="F189" t="str">
        <f>IF(E189=TRUE,COUNTIF($E$3:E189,TRUE),"")</f>
        <v/>
      </c>
      <c r="G189" t="str">
        <f>IFERROR(INDEX($B$3:$B$1772,MATCH(ROWS($F$3:F189),$F$3:$F$1772,0)),"")</f>
        <v/>
      </c>
    </row>
    <row r="190" spans="1:7">
      <c r="A190" s="71">
        <v>72</v>
      </c>
      <c r="B190" s="60" t="s">
        <v>151</v>
      </c>
      <c r="C190" s="1">
        <v>32.088858000000002</v>
      </c>
      <c r="D190" s="70">
        <v>2.6093568027935648E-2</v>
      </c>
      <c r="E190" t="b">
        <f>EXACT(Anketa!$E$5,'Biotopi poligonos'!A190)</f>
        <v>0</v>
      </c>
      <c r="F190" t="str">
        <f>IF(E190=TRUE,COUNTIF($E$3:E190,TRUE),"")</f>
        <v/>
      </c>
      <c r="G190" t="str">
        <f>IFERROR(INDEX($B$3:$B$1772,MATCH(ROWS($F$3:F190),$F$3:$F$1772,0)),"")</f>
        <v/>
      </c>
    </row>
    <row r="191" spans="1:7">
      <c r="A191" s="71">
        <v>78</v>
      </c>
      <c r="B191" s="60" t="s">
        <v>148</v>
      </c>
      <c r="C191" s="1">
        <v>3.8481589999999999</v>
      </c>
      <c r="D191" s="70">
        <v>0.19732083426550073</v>
      </c>
      <c r="E191" t="b">
        <f>EXACT(Anketa!$E$5,'Biotopi poligonos'!A191)</f>
        <v>0</v>
      </c>
      <c r="F191" t="str">
        <f>IF(E191=TRUE,COUNTIF($E$3:E191,TRUE),"")</f>
        <v/>
      </c>
      <c r="G191" t="str">
        <f>IFERROR(INDEX($B$3:$B$1772,MATCH(ROWS($F$3:F191),$F$3:$F$1772,0)),"")</f>
        <v/>
      </c>
    </row>
    <row r="192" spans="1:7">
      <c r="A192" s="71">
        <v>78</v>
      </c>
      <c r="B192" s="60" t="s">
        <v>150</v>
      </c>
      <c r="C192" s="1">
        <v>4.9432090000000004</v>
      </c>
      <c r="D192" s="70">
        <v>0.25347136743277282</v>
      </c>
      <c r="E192" t="b">
        <f>EXACT(Anketa!$E$5,'Biotopi poligonos'!A192)</f>
        <v>0</v>
      </c>
      <c r="F192" t="str">
        <f>IF(E192=TRUE,COUNTIF($E$3:E192,TRUE),"")</f>
        <v/>
      </c>
      <c r="G192" t="str">
        <f>IFERROR(INDEX($B$3:$B$1772,MATCH(ROWS($F$3:F192),$F$3:$F$1772,0)),"")</f>
        <v/>
      </c>
    </row>
    <row r="193" spans="1:7">
      <c r="A193" s="71">
        <v>78</v>
      </c>
      <c r="B193" s="60" t="s">
        <v>152</v>
      </c>
      <c r="C193" s="1">
        <v>3.034786</v>
      </c>
      <c r="D193" s="70">
        <v>0.1556137637081165</v>
      </c>
      <c r="E193" t="b">
        <f>EXACT(Anketa!$E$5,'Biotopi poligonos'!A193)</f>
        <v>0</v>
      </c>
      <c r="F193" t="str">
        <f>IF(E193=TRUE,COUNTIF($E$3:E193,TRUE),"")</f>
        <v/>
      </c>
      <c r="G193" t="str">
        <f>IFERROR(INDEX($B$3:$B$1772,MATCH(ROWS($F$3:F193),$F$3:$F$1772,0)),"")</f>
        <v/>
      </c>
    </row>
    <row r="194" spans="1:7">
      <c r="A194" s="71">
        <v>80</v>
      </c>
      <c r="B194" s="60">
        <v>2180</v>
      </c>
      <c r="C194" s="1">
        <v>15.606878999999999</v>
      </c>
      <c r="D194" s="70">
        <v>4.4921138871463158E-2</v>
      </c>
      <c r="E194" t="b">
        <f>EXACT(Anketa!$E$5,'Biotopi poligonos'!A194)</f>
        <v>0</v>
      </c>
      <c r="F194" t="str">
        <f>IF(E194=TRUE,COUNTIF($E$3:E194,TRUE),"")</f>
        <v/>
      </c>
      <c r="G194" t="str">
        <f>IFERROR(INDEX($B$3:$B$1772,MATCH(ROWS($F$3:F194),$F$3:$F$1772,0)),"")</f>
        <v/>
      </c>
    </row>
    <row r="195" spans="1:7">
      <c r="A195" s="71">
        <v>80</v>
      </c>
      <c r="B195" s="60" t="s">
        <v>154</v>
      </c>
      <c r="C195" s="1">
        <v>18.296631999999999</v>
      </c>
      <c r="D195" s="70">
        <v>5.2663030638736716E-2</v>
      </c>
      <c r="E195" t="b">
        <f>EXACT(Anketa!$E$5,'Biotopi poligonos'!A195)</f>
        <v>0</v>
      </c>
      <c r="F195" t="str">
        <f>IF(E195=TRUE,COUNTIF($E$3:E195,TRUE),"")</f>
        <v/>
      </c>
      <c r="G195" t="str">
        <f>IFERROR(INDEX($B$3:$B$1772,MATCH(ROWS($F$3:F195),$F$3:$F$1772,0)),"")</f>
        <v/>
      </c>
    </row>
    <row r="196" spans="1:7">
      <c r="A196" s="71">
        <v>80</v>
      </c>
      <c r="B196" s="60" t="s">
        <v>148</v>
      </c>
      <c r="C196" s="1">
        <v>2.0540630000000002</v>
      </c>
      <c r="D196" s="70">
        <v>5.912190981536683E-3</v>
      </c>
      <c r="E196" t="b">
        <f>EXACT(Anketa!$E$5,'Biotopi poligonos'!A196)</f>
        <v>0</v>
      </c>
      <c r="F196" t="str">
        <f>IF(E196=TRUE,COUNTIF($E$3:E196,TRUE),"")</f>
        <v/>
      </c>
      <c r="G196" t="str">
        <f>IFERROR(INDEX($B$3:$B$1772,MATCH(ROWS($F$3:F196),$F$3:$F$1772,0)),"")</f>
        <v/>
      </c>
    </row>
    <row r="197" spans="1:7">
      <c r="A197" s="71">
        <v>80</v>
      </c>
      <c r="B197" s="60" t="s">
        <v>150</v>
      </c>
      <c r="C197" s="1">
        <v>38.860545999999999</v>
      </c>
      <c r="D197" s="70">
        <v>0.11185195858101303</v>
      </c>
      <c r="E197" t="b">
        <f>EXACT(Anketa!$E$5,'Biotopi poligonos'!A197)</f>
        <v>0</v>
      </c>
      <c r="F197" t="str">
        <f>IF(E197=TRUE,COUNTIF($E$3:E197,TRUE),"")</f>
        <v/>
      </c>
      <c r="G197" t="str">
        <f>IFERROR(INDEX($B$3:$B$1772,MATCH(ROWS($F$3:F197),$F$3:$F$1772,0)),"")</f>
        <v/>
      </c>
    </row>
    <row r="198" spans="1:7">
      <c r="A198" s="71">
        <v>80</v>
      </c>
      <c r="B198" s="60" t="s">
        <v>151</v>
      </c>
      <c r="C198" s="1">
        <v>90.263585000000006</v>
      </c>
      <c r="D198" s="70">
        <v>0.25980486148583065</v>
      </c>
      <c r="E198" t="b">
        <f>EXACT(Anketa!$E$5,'Biotopi poligonos'!A198)</f>
        <v>0</v>
      </c>
      <c r="F198" t="str">
        <f>IF(E198=TRUE,COUNTIF($E$3:E198,TRUE),"")</f>
        <v/>
      </c>
      <c r="G198" t="str">
        <f>IFERROR(INDEX($B$3:$B$1772,MATCH(ROWS($F$3:F198),$F$3:$F$1772,0)),"")</f>
        <v/>
      </c>
    </row>
    <row r="199" spans="1:7">
      <c r="A199" s="71">
        <v>87</v>
      </c>
      <c r="B199" s="60">
        <v>7230</v>
      </c>
      <c r="C199" s="1">
        <v>0.98899999999999999</v>
      </c>
      <c r="D199" s="70">
        <v>8.826094454453301E-3</v>
      </c>
      <c r="E199" t="b">
        <f>EXACT(Anketa!$E$5,'Biotopi poligonos'!A199)</f>
        <v>0</v>
      </c>
      <c r="F199" t="str">
        <f>IF(E199=TRUE,COUNTIF($E$3:E199,TRUE),"")</f>
        <v/>
      </c>
      <c r="G199" t="str">
        <f>IFERROR(INDEX($B$3:$B$1772,MATCH(ROWS($F$3:F199),$F$3:$F$1772,0)),"")</f>
        <v/>
      </c>
    </row>
    <row r="200" spans="1:7">
      <c r="A200" s="71">
        <v>87</v>
      </c>
      <c r="B200" s="60" t="s">
        <v>148</v>
      </c>
      <c r="C200" s="1">
        <v>6.0878079999999999</v>
      </c>
      <c r="D200" s="70">
        <v>5.4329189513221882E-2</v>
      </c>
      <c r="E200" t="b">
        <f>EXACT(Anketa!$E$5,'Biotopi poligonos'!A200)</f>
        <v>0</v>
      </c>
      <c r="F200" t="str">
        <f>IF(E200=TRUE,COUNTIF($E$3:E200,TRUE),"")</f>
        <v/>
      </c>
      <c r="G200" t="str">
        <f>IFERROR(INDEX($B$3:$B$1772,MATCH(ROWS($F$3:F200),$F$3:$F$1772,0)),"")</f>
        <v/>
      </c>
    </row>
    <row r="201" spans="1:7">
      <c r="A201" s="71">
        <v>87</v>
      </c>
      <c r="B201" s="60" t="s">
        <v>150</v>
      </c>
      <c r="C201" s="1">
        <v>16.261766999999999</v>
      </c>
      <c r="D201" s="70">
        <v>0.14512425838049717</v>
      </c>
      <c r="E201" t="b">
        <f>EXACT(Anketa!$E$5,'Biotopi poligonos'!A201)</f>
        <v>0</v>
      </c>
      <c r="F201" t="str">
        <f>IF(E201=TRUE,COUNTIF($E$3:E201,TRUE),"")</f>
        <v/>
      </c>
      <c r="G201" t="str">
        <f>IFERROR(INDEX($B$3:$B$1772,MATCH(ROWS($F$3:F201),$F$3:$F$1772,0)),"")</f>
        <v/>
      </c>
    </row>
    <row r="202" spans="1:7">
      <c r="A202" s="71">
        <v>87</v>
      </c>
      <c r="B202" s="60" t="s">
        <v>151</v>
      </c>
      <c r="C202" s="1">
        <v>15.900147</v>
      </c>
      <c r="D202" s="70">
        <v>0.14189706699867774</v>
      </c>
      <c r="E202" t="b">
        <f>EXACT(Anketa!$E$5,'Biotopi poligonos'!A202)</f>
        <v>0</v>
      </c>
      <c r="F202" t="str">
        <f>IF(E202=TRUE,COUNTIF($E$3:E202,TRUE),"")</f>
        <v/>
      </c>
      <c r="G202" t="str">
        <f>IFERROR(INDEX($B$3:$B$1772,MATCH(ROWS($F$3:F202),$F$3:$F$1772,0)),"")</f>
        <v/>
      </c>
    </row>
    <row r="203" spans="1:7">
      <c r="A203" s="71">
        <v>88</v>
      </c>
      <c r="B203" s="60">
        <v>3260</v>
      </c>
      <c r="C203" s="1">
        <v>7.8831660000000001</v>
      </c>
      <c r="D203" s="70">
        <v>1.5962381102735214E-2</v>
      </c>
      <c r="E203" t="b">
        <f>EXACT(Anketa!$E$5,'Biotopi poligonos'!A203)</f>
        <v>0</v>
      </c>
      <c r="F203" t="str">
        <f>IF(E203=TRUE,COUNTIF($E$3:E203,TRUE),"")</f>
        <v/>
      </c>
      <c r="G203" t="str">
        <f>IFERROR(INDEX($B$3:$B$1772,MATCH(ROWS($F$3:F203),$F$3:$F$1772,0)),"")</f>
        <v/>
      </c>
    </row>
    <row r="204" spans="1:7">
      <c r="A204" s="71">
        <v>88</v>
      </c>
      <c r="B204" s="60" t="s">
        <v>153</v>
      </c>
      <c r="C204" s="1">
        <v>15.409174</v>
      </c>
      <c r="D204" s="70">
        <v>3.120156392322054E-2</v>
      </c>
      <c r="E204" t="b">
        <f>EXACT(Anketa!$E$5,'Biotopi poligonos'!A204)</f>
        <v>0</v>
      </c>
      <c r="F204" t="str">
        <f>IF(E204=TRUE,COUNTIF($E$3:E204,TRUE),"")</f>
        <v/>
      </c>
      <c r="G204" t="str">
        <f>IFERROR(INDEX($B$3:$B$1772,MATCH(ROWS($F$3:F204),$F$3:$F$1772,0)),"")</f>
        <v/>
      </c>
    </row>
    <row r="205" spans="1:7">
      <c r="A205" s="71">
        <v>88</v>
      </c>
      <c r="B205" s="60">
        <v>6450</v>
      </c>
      <c r="C205" s="1">
        <v>5.3998629999999999</v>
      </c>
      <c r="D205" s="70">
        <v>1.093401700643613E-2</v>
      </c>
      <c r="E205" t="b">
        <f>EXACT(Anketa!$E$5,'Biotopi poligonos'!A205)</f>
        <v>0</v>
      </c>
      <c r="F205" t="str">
        <f>IF(E205=TRUE,COUNTIF($E$3:E205,TRUE),"")</f>
        <v/>
      </c>
      <c r="G205" t="str">
        <f>IFERROR(INDEX($B$3:$B$1772,MATCH(ROWS($F$3:F205),$F$3:$F$1772,0)),"")</f>
        <v/>
      </c>
    </row>
    <row r="206" spans="1:7">
      <c r="A206" s="71">
        <v>88</v>
      </c>
      <c r="B206" s="60">
        <v>6510</v>
      </c>
      <c r="C206" s="1">
        <v>24.184028000000001</v>
      </c>
      <c r="D206" s="70">
        <v>4.8969496714292113E-2</v>
      </c>
      <c r="E206" t="b">
        <f>EXACT(Anketa!$E$5,'Biotopi poligonos'!A206)</f>
        <v>0</v>
      </c>
      <c r="F206" t="str">
        <f>IF(E206=TRUE,COUNTIF($E$3:E206,TRUE),"")</f>
        <v/>
      </c>
      <c r="G206" t="str">
        <f>IFERROR(INDEX($B$3:$B$1772,MATCH(ROWS($F$3:F206),$F$3:$F$1772,0)),"")</f>
        <v/>
      </c>
    </row>
    <row r="207" spans="1:7">
      <c r="A207" s="71">
        <v>89</v>
      </c>
      <c r="B207" s="60" t="s">
        <v>148</v>
      </c>
      <c r="C207" s="1">
        <v>12.385692000000001</v>
      </c>
      <c r="D207" s="70">
        <v>0.11803900637161545</v>
      </c>
      <c r="E207" t="b">
        <f>EXACT(Anketa!$E$5,'Biotopi poligonos'!A207)</f>
        <v>0</v>
      </c>
      <c r="F207" t="str">
        <f>IF(E207=TRUE,COUNTIF($E$3:E207,TRUE),"")</f>
        <v/>
      </c>
      <c r="G207" t="str">
        <f>IFERROR(INDEX($B$3:$B$1772,MATCH(ROWS($F$3:F207),$F$3:$F$1772,0)),"")</f>
        <v/>
      </c>
    </row>
    <row r="208" spans="1:7">
      <c r="A208" s="71">
        <v>89</v>
      </c>
      <c r="B208" s="60" t="s">
        <v>150</v>
      </c>
      <c r="C208" s="1">
        <v>13.896269999999999</v>
      </c>
      <c r="D208" s="70">
        <v>0.13243522469892585</v>
      </c>
      <c r="E208" t="b">
        <f>EXACT(Anketa!$E$5,'Biotopi poligonos'!A208)</f>
        <v>0</v>
      </c>
      <c r="F208" t="str">
        <f>IF(E208=TRUE,COUNTIF($E$3:E208,TRUE),"")</f>
        <v/>
      </c>
      <c r="G208" t="str">
        <f>IFERROR(INDEX($B$3:$B$1772,MATCH(ROWS($F$3:F208),$F$3:$F$1772,0)),"")</f>
        <v/>
      </c>
    </row>
    <row r="209" spans="1:7">
      <c r="A209" s="71">
        <v>89</v>
      </c>
      <c r="B209" s="60" t="s">
        <v>152</v>
      </c>
      <c r="C209" s="1">
        <v>4.6958719999999996</v>
      </c>
      <c r="D209" s="70">
        <v>4.4752934670770961E-2</v>
      </c>
      <c r="E209" t="b">
        <f>EXACT(Anketa!$E$5,'Biotopi poligonos'!A209)</f>
        <v>0</v>
      </c>
      <c r="F209" t="str">
        <f>IF(E209=TRUE,COUNTIF($E$3:E209,TRUE),"")</f>
        <v/>
      </c>
      <c r="G209" t="str">
        <f>IFERROR(INDEX($B$3:$B$1772,MATCH(ROWS($F$3:F209),$F$3:$F$1772,0)),"")</f>
        <v/>
      </c>
    </row>
    <row r="210" spans="1:7">
      <c r="A210" s="71">
        <v>90</v>
      </c>
      <c r="B210" s="60">
        <v>3260</v>
      </c>
      <c r="C210" s="1">
        <v>15.709697</v>
      </c>
      <c r="D210" s="70">
        <v>1.3352868120368618E-2</v>
      </c>
      <c r="E210" t="b">
        <f>EXACT(Anketa!$E$5,'Biotopi poligonos'!A210)</f>
        <v>0</v>
      </c>
      <c r="F210" t="str">
        <f>IF(E210=TRUE,COUNTIF($E$3:E210,TRUE),"")</f>
        <v/>
      </c>
      <c r="G210" t="str">
        <f>IFERROR(INDEX($B$3:$B$1772,MATCH(ROWS($F$3:F210),$F$3:$F$1772,0)),"")</f>
        <v/>
      </c>
    </row>
    <row r="211" spans="1:7">
      <c r="A211" s="71">
        <v>90</v>
      </c>
      <c r="B211" s="60" t="s">
        <v>153</v>
      </c>
      <c r="C211" s="1">
        <v>23.256822</v>
      </c>
      <c r="D211" s="70">
        <v>1.9767744537968333E-2</v>
      </c>
      <c r="E211" t="b">
        <f>EXACT(Anketa!$E$5,'Biotopi poligonos'!A211)</f>
        <v>0</v>
      </c>
      <c r="F211" t="str">
        <f>IF(E211=TRUE,COUNTIF($E$3:E211,TRUE),"")</f>
        <v/>
      </c>
      <c r="G211" t="str">
        <f>IFERROR(INDEX($B$3:$B$1772,MATCH(ROWS($F$3:F211),$F$3:$F$1772,0)),"")</f>
        <v/>
      </c>
    </row>
    <row r="212" spans="1:7">
      <c r="A212" s="71">
        <v>90</v>
      </c>
      <c r="B212" s="60">
        <v>6450</v>
      </c>
      <c r="C212" s="1">
        <v>18.78342</v>
      </c>
      <c r="D212" s="70">
        <v>1.5965459429898254E-2</v>
      </c>
      <c r="E212" t="b">
        <f>EXACT(Anketa!$E$5,'Biotopi poligonos'!A212)</f>
        <v>0</v>
      </c>
      <c r="F212" t="str">
        <f>IF(E212=TRUE,COUNTIF($E$3:E212,TRUE),"")</f>
        <v/>
      </c>
      <c r="G212" t="str">
        <f>IFERROR(INDEX($B$3:$B$1772,MATCH(ROWS($F$3:F212),$F$3:$F$1772,0)),"")</f>
        <v/>
      </c>
    </row>
    <row r="213" spans="1:7">
      <c r="A213" s="71">
        <v>90</v>
      </c>
      <c r="B213" s="60">
        <v>6510</v>
      </c>
      <c r="C213" s="1">
        <v>23.547314</v>
      </c>
      <c r="D213" s="70">
        <v>2.0014655816143982E-2</v>
      </c>
      <c r="E213" t="b">
        <f>EXACT(Anketa!$E$5,'Biotopi poligonos'!A213)</f>
        <v>0</v>
      </c>
      <c r="F213" t="str">
        <f>IF(E213=TRUE,COUNTIF($E$3:E213,TRUE),"")</f>
        <v/>
      </c>
      <c r="G213" t="str">
        <f>IFERROR(INDEX($B$3:$B$1772,MATCH(ROWS($F$3:F213),$F$3:$F$1772,0)),"")</f>
        <v/>
      </c>
    </row>
    <row r="214" spans="1:7">
      <c r="A214" s="71">
        <v>90</v>
      </c>
      <c r="B214" s="60" t="s">
        <v>154</v>
      </c>
      <c r="C214" s="1">
        <v>0.19794500000000001</v>
      </c>
      <c r="D214" s="70">
        <v>1.6824853337950223E-4</v>
      </c>
      <c r="E214" t="b">
        <f>EXACT(Anketa!$E$5,'Biotopi poligonos'!A214)</f>
        <v>0</v>
      </c>
      <c r="F214" t="str">
        <f>IF(E214=TRUE,COUNTIF($E$3:E214,TRUE),"")</f>
        <v/>
      </c>
      <c r="G214" t="str">
        <f>IFERROR(INDEX($B$3:$B$1772,MATCH(ROWS($F$3:F214),$F$3:$F$1772,0)),"")</f>
        <v/>
      </c>
    </row>
    <row r="215" spans="1:7">
      <c r="A215" s="71">
        <v>90</v>
      </c>
      <c r="B215" s="60" t="s">
        <v>148</v>
      </c>
      <c r="C215" s="1">
        <v>17.602564999999998</v>
      </c>
      <c r="D215" s="70">
        <v>1.4961760817233865E-2</v>
      </c>
      <c r="E215" t="b">
        <f>EXACT(Anketa!$E$5,'Biotopi poligonos'!A215)</f>
        <v>0</v>
      </c>
      <c r="F215" t="str">
        <f>IF(E215=TRUE,COUNTIF($E$3:E215,TRUE),"")</f>
        <v/>
      </c>
      <c r="G215" t="str">
        <f>IFERROR(INDEX($B$3:$B$1772,MATCH(ROWS($F$3:F215),$F$3:$F$1772,0)),"")</f>
        <v/>
      </c>
    </row>
    <row r="216" spans="1:7">
      <c r="A216" s="71">
        <v>90</v>
      </c>
      <c r="B216" s="60" t="s">
        <v>149</v>
      </c>
      <c r="C216" s="1">
        <v>24.88364</v>
      </c>
      <c r="D216" s="70">
        <v>2.1150501074255559E-2</v>
      </c>
      <c r="E216" t="b">
        <f>EXACT(Anketa!$E$5,'Biotopi poligonos'!A216)</f>
        <v>0</v>
      </c>
      <c r="F216" t="str">
        <f>IF(E216=TRUE,COUNTIF($E$3:E216,TRUE),"")</f>
        <v/>
      </c>
      <c r="G216" t="str">
        <f>IFERROR(INDEX($B$3:$B$1772,MATCH(ROWS($F$3:F216),$F$3:$F$1772,0)),"")</f>
        <v/>
      </c>
    </row>
    <row r="217" spans="1:7">
      <c r="A217" s="71">
        <v>90</v>
      </c>
      <c r="B217" s="60">
        <v>9050</v>
      </c>
      <c r="C217" s="1">
        <v>55.563400999999999</v>
      </c>
      <c r="D217" s="70">
        <v>4.7227566888919485E-2</v>
      </c>
      <c r="E217" t="b">
        <f>EXACT(Anketa!$E$5,'Biotopi poligonos'!A217)</f>
        <v>0</v>
      </c>
      <c r="F217" t="str">
        <f>IF(E217=TRUE,COUNTIF($E$3:E217,TRUE),"")</f>
        <v/>
      </c>
      <c r="G217" t="str">
        <f>IFERROR(INDEX($B$3:$B$1772,MATCH(ROWS($F$3:F217),$F$3:$F$1772,0)),"")</f>
        <v/>
      </c>
    </row>
    <row r="218" spans="1:7">
      <c r="A218" s="71">
        <v>90</v>
      </c>
      <c r="B218" s="60" t="s">
        <v>150</v>
      </c>
      <c r="C218" s="1">
        <v>94.071258999999998</v>
      </c>
      <c r="D218" s="70">
        <v>7.9958328626200711E-2</v>
      </c>
      <c r="E218" t="b">
        <f>EXACT(Anketa!$E$5,'Biotopi poligonos'!A218)</f>
        <v>0</v>
      </c>
      <c r="F218" t="str">
        <f>IF(E218=TRUE,COUNTIF($E$3:E218,TRUE),"")</f>
        <v/>
      </c>
      <c r="G218" t="str">
        <f>IFERROR(INDEX($B$3:$B$1772,MATCH(ROWS($F$3:F218),$F$3:$F$1772,0)),"")</f>
        <v/>
      </c>
    </row>
    <row r="219" spans="1:7">
      <c r="A219" s="71">
        <v>90</v>
      </c>
      <c r="B219" s="60" t="s">
        <v>151</v>
      </c>
      <c r="C219" s="1">
        <v>22.426766000000001</v>
      </c>
      <c r="D219" s="70">
        <v>1.9062216716488348E-2</v>
      </c>
      <c r="E219" t="b">
        <f>EXACT(Anketa!$E$5,'Biotopi poligonos'!A219)</f>
        <v>0</v>
      </c>
      <c r="F219" t="str">
        <f>IF(E219=TRUE,COUNTIF($E$3:E219,TRUE),"")</f>
        <v/>
      </c>
      <c r="G219" t="str">
        <f>IFERROR(INDEX($B$3:$B$1772,MATCH(ROWS($F$3:F219),$F$3:$F$1772,0)),"")</f>
        <v/>
      </c>
    </row>
    <row r="220" spans="1:7">
      <c r="A220" s="71">
        <v>90</v>
      </c>
      <c r="B220" s="60" t="s">
        <v>152</v>
      </c>
      <c r="C220" s="1">
        <v>3.4465840000000001</v>
      </c>
      <c r="D220" s="70">
        <v>2.9295142750221442E-3</v>
      </c>
      <c r="E220" t="b">
        <f>EXACT(Anketa!$E$5,'Biotopi poligonos'!A220)</f>
        <v>0</v>
      </c>
      <c r="F220" t="str">
        <f>IF(E220=TRUE,COUNTIF($E$3:E220,TRUE),"")</f>
        <v/>
      </c>
      <c r="G220" t="str">
        <f>IFERROR(INDEX($B$3:$B$1772,MATCH(ROWS($F$3:F220),$F$3:$F$1772,0)),"")</f>
        <v/>
      </c>
    </row>
    <row r="221" spans="1:7">
      <c r="A221" s="72">
        <v>91</v>
      </c>
      <c r="B221" s="60" t="s">
        <v>150</v>
      </c>
      <c r="C221" s="1">
        <v>39.556626000000001</v>
      </c>
      <c r="D221" s="70">
        <v>0.5728107949696204</v>
      </c>
      <c r="E221" t="b">
        <f>EXACT(Anketa!$E$5,'Biotopi poligonos'!A221)</f>
        <v>0</v>
      </c>
      <c r="F221" t="str">
        <f>IF(E221=TRUE,COUNTIF($E$3:E221,TRUE),"")</f>
        <v/>
      </c>
      <c r="G221" t="str">
        <f>IFERROR(INDEX($B$3:$B$1772,MATCH(ROWS($F$3:F221),$F$3:$F$1772,0)),"")</f>
        <v/>
      </c>
    </row>
    <row r="222" spans="1:7">
      <c r="A222" s="71">
        <v>92</v>
      </c>
      <c r="B222" s="60">
        <v>3260</v>
      </c>
      <c r="C222" s="1">
        <v>2.2627739999999998</v>
      </c>
      <c r="D222" s="70">
        <v>1.7539847918128366E-2</v>
      </c>
      <c r="E222" t="b">
        <f>EXACT(Anketa!$E$5,'Biotopi poligonos'!A222)</f>
        <v>0</v>
      </c>
      <c r="F222" t="str">
        <f>IF(E222=TRUE,COUNTIF($E$3:E222,TRUE),"")</f>
        <v/>
      </c>
      <c r="G222" t="str">
        <f>IFERROR(INDEX($B$3:$B$1772,MATCH(ROWS($F$3:F222),$F$3:$F$1772,0)),"")</f>
        <v/>
      </c>
    </row>
    <row r="223" spans="1:7">
      <c r="A223" s="71">
        <v>92</v>
      </c>
      <c r="B223" s="60">
        <v>7160</v>
      </c>
      <c r="C223" s="1">
        <v>0.47056700000000001</v>
      </c>
      <c r="D223" s="70">
        <v>3.6475907957621541E-3</v>
      </c>
      <c r="E223" t="b">
        <f>EXACT(Anketa!$E$5,'Biotopi poligonos'!A223)</f>
        <v>0</v>
      </c>
      <c r="F223" t="str">
        <f>IF(E223=TRUE,COUNTIF($E$3:E223,TRUE),"")</f>
        <v/>
      </c>
      <c r="G223" t="str">
        <f>IFERROR(INDEX($B$3:$B$1772,MATCH(ROWS($F$3:F223),$F$3:$F$1772,0)),"")</f>
        <v/>
      </c>
    </row>
    <row r="224" spans="1:7">
      <c r="A224" s="71">
        <v>92</v>
      </c>
      <c r="B224" s="60" t="s">
        <v>148</v>
      </c>
      <c r="C224" s="1">
        <v>0.29313600000000001</v>
      </c>
      <c r="D224" s="70">
        <v>2.2722379076869706E-3</v>
      </c>
      <c r="E224" t="b">
        <f>EXACT(Anketa!$E$5,'Biotopi poligonos'!A224)</f>
        <v>0</v>
      </c>
      <c r="F224" t="str">
        <f>IF(E224=TRUE,COUNTIF($E$3:E224,TRUE),"")</f>
        <v/>
      </c>
      <c r="G224" t="str">
        <f>IFERROR(INDEX($B$3:$B$1772,MATCH(ROWS($F$3:F224),$F$3:$F$1772,0)),"")</f>
        <v/>
      </c>
    </row>
    <row r="225" spans="1:7">
      <c r="A225" s="71">
        <v>92</v>
      </c>
      <c r="B225" s="60">
        <v>9050</v>
      </c>
      <c r="C225" s="1">
        <v>30.651164000000001</v>
      </c>
      <c r="D225" s="70">
        <v>0.23759189166642855</v>
      </c>
      <c r="E225" t="b">
        <f>EXACT(Anketa!$E$5,'Biotopi poligonos'!A225)</f>
        <v>0</v>
      </c>
      <c r="F225" t="str">
        <f>IF(E225=TRUE,COUNTIF($E$3:E225,TRUE),"")</f>
        <v/>
      </c>
      <c r="G225" t="str">
        <f>IFERROR(INDEX($B$3:$B$1772,MATCH(ROWS($F$3:F225),$F$3:$F$1772,0)),"")</f>
        <v/>
      </c>
    </row>
    <row r="226" spans="1:7">
      <c r="A226" s="71">
        <v>92</v>
      </c>
      <c r="B226" s="60">
        <v>9160</v>
      </c>
      <c r="C226" s="1">
        <v>2.5200960000000001</v>
      </c>
      <c r="D226" s="70">
        <v>1.9534474312982043E-2</v>
      </c>
      <c r="E226" t="b">
        <f>EXACT(Anketa!$E$5,'Biotopi poligonos'!A226)</f>
        <v>0</v>
      </c>
      <c r="F226" t="str">
        <f>IF(E226=TRUE,COUNTIF($E$3:E226,TRUE),"")</f>
        <v/>
      </c>
      <c r="G226" t="str">
        <f>IFERROR(INDEX($B$3:$B$1772,MATCH(ROWS($F$3:F226),$F$3:$F$1772,0)),"")</f>
        <v/>
      </c>
    </row>
    <row r="227" spans="1:7">
      <c r="A227" s="71">
        <v>92</v>
      </c>
      <c r="B227" s="60" t="s">
        <v>158</v>
      </c>
      <c r="C227" s="1">
        <v>29.451706999999999</v>
      </c>
      <c r="D227" s="70">
        <v>0.2282943244483438</v>
      </c>
      <c r="E227" t="b">
        <f>EXACT(Anketa!$E$5,'Biotopi poligonos'!A227)</f>
        <v>0</v>
      </c>
      <c r="F227" t="str">
        <f>IF(E227=TRUE,COUNTIF($E$3:E227,TRUE),"")</f>
        <v/>
      </c>
      <c r="G227" t="str">
        <f>IFERROR(INDEX($B$3:$B$1772,MATCH(ROWS($F$3:F227),$F$3:$F$1772,0)),"")</f>
        <v/>
      </c>
    </row>
    <row r="228" spans="1:7">
      <c r="A228" s="71">
        <v>92</v>
      </c>
      <c r="B228" s="60" t="s">
        <v>152</v>
      </c>
      <c r="C228" s="1">
        <v>3.4971920000000001</v>
      </c>
      <c r="D228" s="70">
        <v>2.7108414636413176E-2</v>
      </c>
      <c r="E228" t="b">
        <f>EXACT(Anketa!$E$5,'Biotopi poligonos'!A228)</f>
        <v>0</v>
      </c>
      <c r="F228" t="str">
        <f>IF(E228=TRUE,COUNTIF($E$3:E228,TRUE),"")</f>
        <v/>
      </c>
      <c r="G228" t="str">
        <f>IFERROR(INDEX($B$3:$B$1772,MATCH(ROWS($F$3:F228),$F$3:$F$1772,0)),"")</f>
        <v/>
      </c>
    </row>
    <row r="229" spans="1:7">
      <c r="A229" s="71">
        <v>93</v>
      </c>
      <c r="B229" s="60">
        <v>3260</v>
      </c>
      <c r="C229" s="1">
        <v>0.43158000000000002</v>
      </c>
      <c r="D229" s="70">
        <v>7.676406500056167E-4</v>
      </c>
      <c r="E229" t="b">
        <f>EXACT(Anketa!$E$5,'Biotopi poligonos'!A229)</f>
        <v>0</v>
      </c>
      <c r="F229" t="str">
        <f>IF(E229=TRUE,COUNTIF($E$3:E229,TRUE),"")</f>
        <v/>
      </c>
      <c r="G229" t="str">
        <f>IFERROR(INDEX($B$3:$B$1772,MATCH(ROWS($F$3:F229),$F$3:$F$1772,0)),"")</f>
        <v/>
      </c>
    </row>
    <row r="230" spans="1:7">
      <c r="A230" s="71">
        <v>93</v>
      </c>
      <c r="B230" s="60" t="s">
        <v>154</v>
      </c>
      <c r="C230" s="1">
        <v>2.4910929999999998</v>
      </c>
      <c r="D230" s="70">
        <v>4.4308453814922875E-3</v>
      </c>
      <c r="E230" t="b">
        <f>EXACT(Anketa!$E$5,'Biotopi poligonos'!A230)</f>
        <v>0</v>
      </c>
      <c r="F230" t="str">
        <f>IF(E230=TRUE,COUNTIF($E$3:E230,TRUE),"")</f>
        <v/>
      </c>
      <c r="G230" t="str">
        <f>IFERROR(INDEX($B$3:$B$1772,MATCH(ROWS($F$3:F230),$F$3:$F$1772,0)),"")</f>
        <v/>
      </c>
    </row>
    <row r="231" spans="1:7">
      <c r="A231" s="71">
        <v>93</v>
      </c>
      <c r="B231" s="60" t="s">
        <v>148</v>
      </c>
      <c r="C231" s="1">
        <v>50.424954</v>
      </c>
      <c r="D231" s="70">
        <v>8.968961598096141E-2</v>
      </c>
      <c r="E231" t="b">
        <f>EXACT(Anketa!$E$5,'Biotopi poligonos'!A231)</f>
        <v>0</v>
      </c>
      <c r="F231" t="str">
        <f>IF(E231=TRUE,COUNTIF($E$3:E231,TRUE),"")</f>
        <v/>
      </c>
      <c r="G231" t="str">
        <f>IFERROR(INDEX($B$3:$B$1772,MATCH(ROWS($F$3:F231),$F$3:$F$1772,0)),"")</f>
        <v/>
      </c>
    </row>
    <row r="232" spans="1:7">
      <c r="A232" s="71">
        <v>93</v>
      </c>
      <c r="B232" s="60">
        <v>9050</v>
      </c>
      <c r="C232" s="1">
        <v>8.9644399999999997</v>
      </c>
      <c r="D232" s="70">
        <v>1.5944827259225056E-2</v>
      </c>
      <c r="E232" t="b">
        <f>EXACT(Anketa!$E$5,'Biotopi poligonos'!A232)</f>
        <v>0</v>
      </c>
      <c r="F232" t="str">
        <f>IF(E232=TRUE,COUNTIF($E$3:E232,TRUE),"")</f>
        <v/>
      </c>
      <c r="G232" t="str">
        <f>IFERROR(INDEX($B$3:$B$1772,MATCH(ROWS($F$3:F232),$F$3:$F$1772,0)),"")</f>
        <v/>
      </c>
    </row>
    <row r="233" spans="1:7">
      <c r="A233" s="71">
        <v>93</v>
      </c>
      <c r="B233" s="60" t="s">
        <v>150</v>
      </c>
      <c r="C233" s="1">
        <v>49.918728999999999</v>
      </c>
      <c r="D233" s="70">
        <v>8.8789206119408284E-2</v>
      </c>
      <c r="E233" t="b">
        <f>EXACT(Anketa!$E$5,'Biotopi poligonos'!A233)</f>
        <v>0</v>
      </c>
      <c r="F233" t="str">
        <f>IF(E233=TRUE,COUNTIF($E$3:E233,TRUE),"")</f>
        <v/>
      </c>
      <c r="G233" t="str">
        <f>IFERROR(INDEX($B$3:$B$1772,MATCH(ROWS($F$3:F233),$F$3:$F$1772,0)),"")</f>
        <v/>
      </c>
    </row>
    <row r="234" spans="1:7">
      <c r="A234" s="71">
        <v>93</v>
      </c>
      <c r="B234" s="60" t="s">
        <v>152</v>
      </c>
      <c r="C234" s="1">
        <v>1.2817689999999999</v>
      </c>
      <c r="D234" s="70">
        <v>2.2798507537815683E-3</v>
      </c>
      <c r="E234" t="b">
        <f>EXACT(Anketa!$E$5,'Biotopi poligonos'!A234)</f>
        <v>0</v>
      </c>
      <c r="F234" t="str">
        <f>IF(E234=TRUE,COUNTIF($E$3:E234,TRUE),"")</f>
        <v/>
      </c>
      <c r="G234" t="str">
        <f>IFERROR(INDEX($B$3:$B$1772,MATCH(ROWS($F$3:F234),$F$3:$F$1772,0)),"")</f>
        <v/>
      </c>
    </row>
    <row r="235" spans="1:7">
      <c r="A235" s="71">
        <v>94</v>
      </c>
      <c r="B235" s="60">
        <v>3160</v>
      </c>
      <c r="C235" s="1">
        <v>0.17216400000000001</v>
      </c>
      <c r="D235" s="70">
        <v>6.5271219919494586E-4</v>
      </c>
      <c r="E235" t="b">
        <f>EXACT(Anketa!$E$5,'Biotopi poligonos'!A235)</f>
        <v>0</v>
      </c>
      <c r="F235" t="str">
        <f>IF(E235=TRUE,COUNTIF($E$3:E235,TRUE),"")</f>
        <v/>
      </c>
      <c r="G235" t="str">
        <f>IFERROR(INDEX($B$3:$B$1772,MATCH(ROWS($F$3:F235),$F$3:$F$1772,0)),"")</f>
        <v/>
      </c>
    </row>
    <row r="236" spans="1:7">
      <c r="A236" s="71">
        <v>94</v>
      </c>
      <c r="B236" s="60" t="s">
        <v>154</v>
      </c>
      <c r="C236" s="1">
        <v>162.223412</v>
      </c>
      <c r="D236" s="70">
        <v>0.61502520856525034</v>
      </c>
      <c r="E236" t="b">
        <f>EXACT(Anketa!$E$5,'Biotopi poligonos'!A236)</f>
        <v>0</v>
      </c>
      <c r="F236" t="str">
        <f>IF(E236=TRUE,COUNTIF($E$3:E236,TRUE),"")</f>
        <v/>
      </c>
      <c r="G236" t="str">
        <f>IFERROR(INDEX($B$3:$B$1772,MATCH(ROWS($F$3:F236),$F$3:$F$1772,0)),"")</f>
        <v/>
      </c>
    </row>
    <row r="237" spans="1:7">
      <c r="A237" s="71">
        <v>94</v>
      </c>
      <c r="B237" s="60">
        <v>7140</v>
      </c>
      <c r="C237" s="1">
        <v>0.74416499999999997</v>
      </c>
      <c r="D237" s="70">
        <v>2.8212958209260174E-3</v>
      </c>
      <c r="E237" t="b">
        <f>EXACT(Anketa!$E$5,'Biotopi poligonos'!A237)</f>
        <v>0</v>
      </c>
      <c r="F237" t="str">
        <f>IF(E237=TRUE,COUNTIF($E$3:E237,TRUE),"")</f>
        <v/>
      </c>
      <c r="G237" t="str">
        <f>IFERROR(INDEX($B$3:$B$1772,MATCH(ROWS($F$3:F237),$F$3:$F$1772,0)),"")</f>
        <v/>
      </c>
    </row>
    <row r="238" spans="1:7">
      <c r="A238" s="71">
        <v>94</v>
      </c>
      <c r="B238" s="60" t="s">
        <v>151</v>
      </c>
      <c r="C238" s="1">
        <v>96.117525000000001</v>
      </c>
      <c r="D238" s="70">
        <v>0.36440301761068045</v>
      </c>
      <c r="E238" t="b">
        <f>EXACT(Anketa!$E$5,'Biotopi poligonos'!A238)</f>
        <v>0</v>
      </c>
      <c r="F238" t="str">
        <f>IF(E238=TRUE,COUNTIF($E$3:E238,TRUE),"")</f>
        <v/>
      </c>
      <c r="G238" t="str">
        <f>IFERROR(INDEX($B$3:$B$1772,MATCH(ROWS($F$3:F238),$F$3:$F$1772,0)),"")</f>
        <v/>
      </c>
    </row>
    <row r="239" spans="1:7">
      <c r="A239" s="71">
        <v>96</v>
      </c>
      <c r="B239" s="60">
        <v>3260</v>
      </c>
      <c r="C239" s="1">
        <v>65.656381999999994</v>
      </c>
      <c r="D239" s="70">
        <v>0.17710048439759501</v>
      </c>
      <c r="E239" t="b">
        <f>EXACT(Anketa!$E$5,'Biotopi poligonos'!A239)</f>
        <v>0</v>
      </c>
      <c r="F239" t="str">
        <f>IF(E239=TRUE,COUNTIF($E$3:E239,TRUE),"")</f>
        <v/>
      </c>
      <c r="G239" t="str">
        <f>IFERROR(INDEX($B$3:$B$1772,MATCH(ROWS($F$3:F239),$F$3:$F$1772,0)),"")</f>
        <v/>
      </c>
    </row>
    <row r="240" spans="1:7">
      <c r="A240" s="71">
        <v>96</v>
      </c>
      <c r="B240" s="60">
        <v>6210</v>
      </c>
      <c r="C240" s="1">
        <v>30.001187000000002</v>
      </c>
      <c r="D240" s="70">
        <v>8.0924726406685507E-2</v>
      </c>
      <c r="E240" t="b">
        <f>EXACT(Anketa!$E$5,'Biotopi poligonos'!A240)</f>
        <v>0</v>
      </c>
      <c r="F240" t="str">
        <f>IF(E240=TRUE,COUNTIF($E$3:E240,TRUE),"")</f>
        <v/>
      </c>
      <c r="G240" t="str">
        <f>IFERROR(INDEX($B$3:$B$1772,MATCH(ROWS($F$3:F240),$F$3:$F$1772,0)),"")</f>
        <v/>
      </c>
    </row>
    <row r="241" spans="1:7">
      <c r="A241" s="71">
        <v>96</v>
      </c>
      <c r="B241" s="60" t="s">
        <v>153</v>
      </c>
      <c r="C241" s="1">
        <v>4.8736819999999996</v>
      </c>
      <c r="D241" s="70">
        <v>1.3146192597085835E-2</v>
      </c>
      <c r="E241" t="b">
        <f>EXACT(Anketa!$E$5,'Biotopi poligonos'!A241)</f>
        <v>0</v>
      </c>
      <c r="F241" t="str">
        <f>IF(E241=TRUE,COUNTIF($E$3:E241,TRUE),"")</f>
        <v/>
      </c>
      <c r="G241" t="str">
        <f>IFERROR(INDEX($B$3:$B$1772,MATCH(ROWS($F$3:F241),$F$3:$F$1772,0)),"")</f>
        <v/>
      </c>
    </row>
    <row r="242" spans="1:7">
      <c r="A242" s="71">
        <v>96</v>
      </c>
      <c r="B242" s="60">
        <v>6410</v>
      </c>
      <c r="C242" s="1">
        <v>0.94742899999999997</v>
      </c>
      <c r="D242" s="70">
        <v>2.5555799713777869E-3</v>
      </c>
      <c r="E242" t="b">
        <f>EXACT(Anketa!$E$5,'Biotopi poligonos'!A242)</f>
        <v>0</v>
      </c>
      <c r="F242" t="str">
        <f>IF(E242=TRUE,COUNTIF($E$3:E242,TRUE),"")</f>
        <v/>
      </c>
      <c r="G242" t="str">
        <f>IFERROR(INDEX($B$3:$B$1772,MATCH(ROWS($F$3:F242),$F$3:$F$1772,0)),"")</f>
        <v/>
      </c>
    </row>
    <row r="243" spans="1:7">
      <c r="A243" s="71">
        <v>96</v>
      </c>
      <c r="B243" s="60">
        <v>6430</v>
      </c>
      <c r="C243" s="1">
        <v>2.7340900000000001</v>
      </c>
      <c r="D243" s="70">
        <v>7.3748910408529761E-3</v>
      </c>
      <c r="E243" t="b">
        <f>EXACT(Anketa!$E$5,'Biotopi poligonos'!A243)</f>
        <v>0</v>
      </c>
      <c r="F243" t="str">
        <f>IF(E243=TRUE,COUNTIF($E$3:E243,TRUE),"")</f>
        <v/>
      </c>
      <c r="G243" t="str">
        <f>IFERROR(INDEX($B$3:$B$1772,MATCH(ROWS($F$3:F243),$F$3:$F$1772,0)),"")</f>
        <v/>
      </c>
    </row>
    <row r="244" spans="1:7">
      <c r="A244" s="71">
        <v>96</v>
      </c>
      <c r="B244" s="60">
        <v>6450</v>
      </c>
      <c r="C244" s="1">
        <v>5.4447029999999996</v>
      </c>
      <c r="D244" s="70">
        <v>1.4686455593928992E-2</v>
      </c>
      <c r="E244" t="b">
        <f>EXACT(Anketa!$E$5,'Biotopi poligonos'!A244)</f>
        <v>0</v>
      </c>
      <c r="F244" t="str">
        <f>IF(E244=TRUE,COUNTIF($E$3:E244,TRUE),"")</f>
        <v/>
      </c>
      <c r="G244" t="str">
        <f>IFERROR(INDEX($B$3:$B$1772,MATCH(ROWS($F$3:F244),$F$3:$F$1772,0)),"")</f>
        <v/>
      </c>
    </row>
    <row r="245" spans="1:7">
      <c r="A245" s="71">
        <v>96</v>
      </c>
      <c r="B245" s="60">
        <v>6510</v>
      </c>
      <c r="C245" s="1">
        <v>2.240586</v>
      </c>
      <c r="D245" s="70">
        <v>6.0437211714539779E-3</v>
      </c>
      <c r="E245" t="b">
        <f>EXACT(Anketa!$E$5,'Biotopi poligonos'!A245)</f>
        <v>0</v>
      </c>
      <c r="F245" t="str">
        <f>IF(E245=TRUE,COUNTIF($E$3:E245,TRUE),"")</f>
        <v/>
      </c>
      <c r="G245" t="str">
        <f>IFERROR(INDEX($B$3:$B$1772,MATCH(ROWS($F$3:F245),$F$3:$F$1772,0)),"")</f>
        <v/>
      </c>
    </row>
    <row r="246" spans="1:7">
      <c r="A246" s="71">
        <v>96</v>
      </c>
      <c r="B246" s="60" t="s">
        <v>157</v>
      </c>
      <c r="C246" s="1">
        <v>3.6070139999999999</v>
      </c>
      <c r="D246" s="70">
        <v>9.7295024058576176E-3</v>
      </c>
      <c r="E246" t="b">
        <f>EXACT(Anketa!$E$5,'Biotopi poligonos'!A246)</f>
        <v>0</v>
      </c>
      <c r="F246" t="str">
        <f>IF(E246=TRUE,COUNTIF($E$3:E246,TRUE),"")</f>
        <v/>
      </c>
      <c r="G246" t="str">
        <f>IFERROR(INDEX($B$3:$B$1772,MATCH(ROWS($F$3:F246),$F$3:$F$1772,0)),"")</f>
        <v/>
      </c>
    </row>
    <row r="247" spans="1:7">
      <c r="A247" s="71">
        <v>96</v>
      </c>
      <c r="B247" s="60">
        <v>7230</v>
      </c>
      <c r="C247" s="1">
        <v>0.31511499999999998</v>
      </c>
      <c r="D247" s="70">
        <v>8.4998620760047593E-4</v>
      </c>
      <c r="E247" t="b">
        <f>EXACT(Anketa!$E$5,'Biotopi poligonos'!A247)</f>
        <v>0</v>
      </c>
      <c r="F247" t="str">
        <f>IF(E247=TRUE,COUNTIF($E$3:E247,TRUE),"")</f>
        <v/>
      </c>
      <c r="G247" t="str">
        <f>IFERROR(INDEX($B$3:$B$1772,MATCH(ROWS($F$3:F247),$F$3:$F$1772,0)),"")</f>
        <v/>
      </c>
    </row>
    <row r="248" spans="1:7">
      <c r="A248" s="71">
        <v>96</v>
      </c>
      <c r="B248" s="60">
        <v>8210</v>
      </c>
      <c r="C248" s="1">
        <v>9.0880000000000006E-3</v>
      </c>
      <c r="D248" s="70">
        <v>2.4513827189036151E-5</v>
      </c>
      <c r="E248" t="b">
        <f>EXACT(Anketa!$E$5,'Biotopi poligonos'!A248)</f>
        <v>0</v>
      </c>
      <c r="F248" t="str">
        <f>IF(E248=TRUE,COUNTIF($E$3:E248,TRUE),"")</f>
        <v/>
      </c>
      <c r="G248" t="str">
        <f>IFERROR(INDEX($B$3:$B$1772,MATCH(ROWS($F$3:F248),$F$3:$F$1772,0)),"")</f>
        <v/>
      </c>
    </row>
    <row r="249" spans="1:7">
      <c r="A249" s="71">
        <v>96</v>
      </c>
      <c r="B249" s="60" t="s">
        <v>149</v>
      </c>
      <c r="C249" s="1">
        <v>0.80567100000000003</v>
      </c>
      <c r="D249" s="70">
        <v>2.1732041885142986E-3</v>
      </c>
      <c r="E249" t="b">
        <f>EXACT(Anketa!$E$5,'Biotopi poligonos'!A249)</f>
        <v>0</v>
      </c>
      <c r="F249" t="str">
        <f>IF(E249=TRUE,COUNTIF($E$3:E249,TRUE),"")</f>
        <v/>
      </c>
      <c r="G249" t="str">
        <f>IFERROR(INDEX($B$3:$B$1772,MATCH(ROWS($F$3:F249),$F$3:$F$1772,0)),"")</f>
        <v/>
      </c>
    </row>
    <row r="250" spans="1:7">
      <c r="A250" s="71">
        <v>97</v>
      </c>
      <c r="B250" s="60" t="s">
        <v>153</v>
      </c>
      <c r="C250" s="1">
        <v>52.152217999999998</v>
      </c>
      <c r="D250" s="70">
        <v>7.7188201283354449E-2</v>
      </c>
      <c r="E250" t="b">
        <f>EXACT(Anketa!$E$5,'Biotopi poligonos'!A250)</f>
        <v>0</v>
      </c>
      <c r="F250" t="str">
        <f>IF(E250=TRUE,COUNTIF($E$3:E250,TRUE),"")</f>
        <v/>
      </c>
      <c r="G250" t="str">
        <f>IFERROR(INDEX($B$3:$B$1772,MATCH(ROWS($F$3:F250),$F$3:$F$1772,0)),"")</f>
        <v/>
      </c>
    </row>
    <row r="251" spans="1:7">
      <c r="A251" s="71">
        <v>97</v>
      </c>
      <c r="B251" s="60">
        <v>6410</v>
      </c>
      <c r="C251" s="1">
        <v>1.0273639999999999</v>
      </c>
      <c r="D251" s="70">
        <v>1.5205562153324363E-3</v>
      </c>
      <c r="E251" t="b">
        <f>EXACT(Anketa!$E$5,'Biotopi poligonos'!A251)</f>
        <v>0</v>
      </c>
      <c r="F251" t="str">
        <f>IF(E251=TRUE,COUNTIF($E$3:E251,TRUE),"")</f>
        <v/>
      </c>
      <c r="G251" t="str">
        <f>IFERROR(INDEX($B$3:$B$1772,MATCH(ROWS($F$3:F251),$F$3:$F$1772,0)),"")</f>
        <v/>
      </c>
    </row>
    <row r="252" spans="1:7">
      <c r="A252" s="71">
        <v>97</v>
      </c>
      <c r="B252" s="60">
        <v>6450</v>
      </c>
      <c r="C252" s="1">
        <v>14.863047999999999</v>
      </c>
      <c r="D252" s="70">
        <v>2.199814283465679E-2</v>
      </c>
      <c r="E252" t="b">
        <f>EXACT(Anketa!$E$5,'Biotopi poligonos'!A252)</f>
        <v>0</v>
      </c>
      <c r="F252" t="str">
        <f>IF(E252=TRUE,COUNTIF($E$3:E252,TRUE),"")</f>
        <v/>
      </c>
      <c r="G252" t="str">
        <f>IFERROR(INDEX($B$3:$B$1772,MATCH(ROWS($F$3:F252),$F$3:$F$1772,0)),"")</f>
        <v/>
      </c>
    </row>
    <row r="253" spans="1:7">
      <c r="A253" s="71">
        <v>97</v>
      </c>
      <c r="B253" s="60">
        <v>6510</v>
      </c>
      <c r="C253" s="1">
        <v>18.978480000000001</v>
      </c>
      <c r="D253" s="70">
        <v>2.8089212510427015E-2</v>
      </c>
      <c r="E253" t="b">
        <f>EXACT(Anketa!$E$5,'Biotopi poligonos'!A253)</f>
        <v>0</v>
      </c>
      <c r="F253" t="str">
        <f>IF(E253=TRUE,COUNTIF($E$3:E253,TRUE),"")</f>
        <v/>
      </c>
      <c r="G253" t="str">
        <f>IFERROR(INDEX($B$3:$B$1772,MATCH(ROWS($F$3:F253),$F$3:$F$1772,0)),"")</f>
        <v/>
      </c>
    </row>
    <row r="254" spans="1:7">
      <c r="A254" s="71">
        <v>97</v>
      </c>
      <c r="B254" s="60" t="s">
        <v>150</v>
      </c>
      <c r="C254" s="1">
        <v>2.039936</v>
      </c>
      <c r="D254" s="70">
        <v>3.0192194428463417E-3</v>
      </c>
      <c r="E254" t="b">
        <f>EXACT(Anketa!$E$5,'Biotopi poligonos'!A254)</f>
        <v>0</v>
      </c>
      <c r="F254" t="str">
        <f>IF(E254=TRUE,COUNTIF($E$3:E254,TRUE),"")</f>
        <v/>
      </c>
      <c r="G254" t="str">
        <f>IFERROR(INDEX($B$3:$B$1772,MATCH(ROWS($F$3:F254),$F$3:$F$1772,0)),"")</f>
        <v/>
      </c>
    </row>
    <row r="255" spans="1:7">
      <c r="A255" s="71">
        <v>98</v>
      </c>
      <c r="B255" s="60">
        <v>3150</v>
      </c>
      <c r="C255" s="1">
        <v>1.6625000000000001</v>
      </c>
      <c r="D255" s="70">
        <v>2.9180143080605962E-3</v>
      </c>
      <c r="E255" t="b">
        <f>EXACT(Anketa!$E$5,'Biotopi poligonos'!A255)</f>
        <v>0</v>
      </c>
      <c r="F255" t="str">
        <f>IF(E255=TRUE,COUNTIF($E$3:E255,TRUE),"")</f>
        <v/>
      </c>
      <c r="G255" t="str">
        <f>IFERROR(INDEX($B$3:$B$1772,MATCH(ROWS($F$3:F255),$F$3:$F$1772,0)),"")</f>
        <v/>
      </c>
    </row>
    <row r="256" spans="1:7">
      <c r="A256" s="71">
        <v>98</v>
      </c>
      <c r="B256" s="60">
        <v>3260</v>
      </c>
      <c r="C256" s="1">
        <v>0.20785300000000001</v>
      </c>
      <c r="D256" s="70">
        <v>3.6482287396891373E-4</v>
      </c>
      <c r="E256" t="b">
        <f>EXACT(Anketa!$E$5,'Biotopi poligonos'!A256)</f>
        <v>0</v>
      </c>
      <c r="F256" t="str">
        <f>IF(E256=TRUE,COUNTIF($E$3:E256,TRUE),"")</f>
        <v/>
      </c>
      <c r="G256" t="str">
        <f>IFERROR(INDEX($B$3:$B$1772,MATCH(ROWS($F$3:F256),$F$3:$F$1772,0)),"")</f>
        <v/>
      </c>
    </row>
    <row r="257" spans="1:7">
      <c r="A257" s="71">
        <v>98</v>
      </c>
      <c r="B257" s="60" t="s">
        <v>153</v>
      </c>
      <c r="C257" s="1">
        <v>3.4999999999999997E-5</v>
      </c>
      <c r="D257" s="70">
        <v>6.1431880169696756E-8</v>
      </c>
      <c r="E257" t="b">
        <f>EXACT(Anketa!$E$5,'Biotopi poligonos'!A257)</f>
        <v>0</v>
      </c>
      <c r="F257" t="str">
        <f>IF(E257=TRUE,COUNTIF($E$3:E257,TRUE),"")</f>
        <v/>
      </c>
      <c r="G257" t="str">
        <f>IFERROR(INDEX($B$3:$B$1772,MATCH(ROWS($F$3:F257),$F$3:$F$1772,0)),"")</f>
        <v/>
      </c>
    </row>
    <row r="258" spans="1:7">
      <c r="A258" s="71">
        <v>98</v>
      </c>
      <c r="B258" s="60">
        <v>6450</v>
      </c>
      <c r="C258" s="1">
        <v>0.47405700000000001</v>
      </c>
      <c r="D258" s="70">
        <v>8.3206322336016963E-4</v>
      </c>
      <c r="E258" t="b">
        <f>EXACT(Anketa!$E$5,'Biotopi poligonos'!A258)</f>
        <v>0</v>
      </c>
      <c r="F258" t="str">
        <f>IF(E258=TRUE,COUNTIF($E$3:E258,TRUE),"")</f>
        <v/>
      </c>
      <c r="G258" t="str">
        <f>IFERROR(INDEX($B$3:$B$1772,MATCH(ROWS($F$3:F258),$F$3:$F$1772,0)),"")</f>
        <v/>
      </c>
    </row>
    <row r="259" spans="1:7">
      <c r="A259" s="71">
        <v>98</v>
      </c>
      <c r="B259" s="60">
        <v>7140</v>
      </c>
      <c r="C259" s="1">
        <v>7.3636749999999997</v>
      </c>
      <c r="D259" s="70">
        <v>1.2924697148816907E-2</v>
      </c>
      <c r="E259" t="b">
        <f>EXACT(Anketa!$E$5,'Biotopi poligonos'!A259)</f>
        <v>0</v>
      </c>
      <c r="F259" t="str">
        <f>IF(E259=TRUE,COUNTIF($E$3:E259,TRUE),"")</f>
        <v/>
      </c>
      <c r="G259" t="str">
        <f>IFERROR(INDEX($B$3:$B$1772,MATCH(ROWS($F$3:F259),$F$3:$F$1772,0)),"")</f>
        <v/>
      </c>
    </row>
    <row r="260" spans="1:7">
      <c r="A260" s="71">
        <v>98</v>
      </c>
      <c r="B260" s="60" t="s">
        <v>148</v>
      </c>
      <c r="C260" s="1">
        <v>7.6785709999999998</v>
      </c>
      <c r="D260" s="70">
        <v>1.3477401529900245E-2</v>
      </c>
      <c r="E260" t="b">
        <f>EXACT(Anketa!$E$5,'Biotopi poligonos'!A260)</f>
        <v>0</v>
      </c>
      <c r="F260" t="str">
        <f>IF(E260=TRUE,COUNTIF($E$3:E260,TRUE),"")</f>
        <v/>
      </c>
      <c r="G260" t="str">
        <f>IFERROR(INDEX($B$3:$B$1772,MATCH(ROWS($F$3:F260),$F$3:$F$1772,0)),"")</f>
        <v/>
      </c>
    </row>
    <row r="261" spans="1:7">
      <c r="A261" s="71">
        <v>98</v>
      </c>
      <c r="B261" s="60" t="s">
        <v>149</v>
      </c>
      <c r="C261" s="1">
        <v>13.234897999999999</v>
      </c>
      <c r="D261" s="70">
        <v>2.3229847656975978E-2</v>
      </c>
      <c r="E261" t="b">
        <f>EXACT(Anketa!$E$5,'Biotopi poligonos'!A261)</f>
        <v>0</v>
      </c>
      <c r="F261" t="str">
        <f>IF(E261=TRUE,COUNTIF($E$3:E261,TRUE),"")</f>
        <v/>
      </c>
      <c r="G261" t="str">
        <f>IFERROR(INDEX($B$3:$B$1772,MATCH(ROWS($F$3:F261),$F$3:$F$1772,0)),"")</f>
        <v/>
      </c>
    </row>
    <row r="262" spans="1:7">
      <c r="A262" s="71">
        <v>98</v>
      </c>
      <c r="B262" s="60">
        <v>9050</v>
      </c>
      <c r="C262" s="1">
        <v>2.7486670000000002</v>
      </c>
      <c r="D262" s="70">
        <v>4.8244509077257107E-3</v>
      </c>
      <c r="E262" t="b">
        <f>EXACT(Anketa!$E$5,'Biotopi poligonos'!A262)</f>
        <v>0</v>
      </c>
      <c r="F262" t="str">
        <f>IF(E262=TRUE,COUNTIF($E$3:E262,TRUE),"")</f>
        <v/>
      </c>
      <c r="G262" t="str">
        <f>IFERROR(INDEX($B$3:$B$1772,MATCH(ROWS($F$3:F262),$F$3:$F$1772,0)),"")</f>
        <v/>
      </c>
    </row>
    <row r="263" spans="1:7">
      <c r="A263" s="71">
        <v>98</v>
      </c>
      <c r="B263" s="60" t="s">
        <v>150</v>
      </c>
      <c r="C263" s="1">
        <v>100.820249</v>
      </c>
      <c r="D263" s="70">
        <v>0.1769593558641997</v>
      </c>
      <c r="E263" t="b">
        <f>EXACT(Anketa!$E$5,'Biotopi poligonos'!A263)</f>
        <v>0</v>
      </c>
      <c r="F263" t="str">
        <f>IF(E263=TRUE,COUNTIF($E$3:E263,TRUE),"")</f>
        <v/>
      </c>
      <c r="G263" t="str">
        <f>IFERROR(INDEX($B$3:$B$1772,MATCH(ROWS($F$3:F263),$F$3:$F$1772,0)),"")</f>
        <v/>
      </c>
    </row>
    <row r="264" spans="1:7">
      <c r="A264" s="71">
        <v>98</v>
      </c>
      <c r="B264" s="60" t="s">
        <v>151</v>
      </c>
      <c r="C264" s="1">
        <v>4.07064</v>
      </c>
      <c r="D264" s="70">
        <v>7.1447733912564119E-3</v>
      </c>
      <c r="E264" t="b">
        <f>EXACT(Anketa!$E$5,'Biotopi poligonos'!A264)</f>
        <v>0</v>
      </c>
      <c r="F264" t="str">
        <f>IF(E264=TRUE,COUNTIF($E$3:E264,TRUE),"")</f>
        <v/>
      </c>
      <c r="G264" t="str">
        <f>IFERROR(INDEX($B$3:$B$1772,MATCH(ROWS($F$3:F264),$F$3:$F$1772,0)),"")</f>
        <v/>
      </c>
    </row>
    <row r="265" spans="1:7">
      <c r="A265" s="71">
        <v>98</v>
      </c>
      <c r="B265" s="60" t="s">
        <v>152</v>
      </c>
      <c r="C265" s="1">
        <v>26.303077999999999</v>
      </c>
      <c r="D265" s="70">
        <v>4.6167072451148199E-2</v>
      </c>
      <c r="E265" t="b">
        <f>EXACT(Anketa!$E$5,'Biotopi poligonos'!A265)</f>
        <v>0</v>
      </c>
      <c r="F265" t="str">
        <f>IF(E265=TRUE,COUNTIF($E$3:E265,TRUE),"")</f>
        <v/>
      </c>
      <c r="G265" t="str">
        <f>IFERROR(INDEX($B$3:$B$1772,MATCH(ROWS($F$3:F265),$F$3:$F$1772,0)),"")</f>
        <v/>
      </c>
    </row>
    <row r="266" spans="1:7">
      <c r="A266" s="71">
        <v>99</v>
      </c>
      <c r="B266" s="60" t="s">
        <v>148</v>
      </c>
      <c r="C266" s="1">
        <v>26.378972999999998</v>
      </c>
      <c r="D266" s="70">
        <v>0.27602724325442884</v>
      </c>
      <c r="E266" t="b">
        <f>EXACT(Anketa!$E$5,'Biotopi poligonos'!A266)</f>
        <v>0</v>
      </c>
      <c r="F266" t="str">
        <f>IF(E266=TRUE,COUNTIF($E$3:E266,TRUE),"")</f>
        <v/>
      </c>
      <c r="G266" t="str">
        <f>IFERROR(INDEX($B$3:$B$1772,MATCH(ROWS($F$3:F266),$F$3:$F$1772,0)),"")</f>
        <v/>
      </c>
    </row>
    <row r="267" spans="1:7">
      <c r="A267" s="71">
        <v>99</v>
      </c>
      <c r="B267" s="60" t="s">
        <v>150</v>
      </c>
      <c r="C267" s="1">
        <v>42.549664999999997</v>
      </c>
      <c r="D267" s="70">
        <v>0.44523593588535298</v>
      </c>
      <c r="E267" t="b">
        <f>EXACT(Anketa!$E$5,'Biotopi poligonos'!A267)</f>
        <v>0</v>
      </c>
      <c r="F267" t="str">
        <f>IF(E267=TRUE,COUNTIF($E$3:E267,TRUE),"")</f>
        <v/>
      </c>
      <c r="G267" t="str">
        <f>IFERROR(INDEX($B$3:$B$1772,MATCH(ROWS($F$3:F267),$F$3:$F$1772,0)),"")</f>
        <v/>
      </c>
    </row>
    <row r="268" spans="1:7">
      <c r="A268" s="71">
        <v>101</v>
      </c>
      <c r="B268" s="60">
        <v>9050</v>
      </c>
      <c r="C268" s="1">
        <v>0.94809200000000005</v>
      </c>
      <c r="D268" s="70">
        <v>1.8730027070757684E-2</v>
      </c>
      <c r="E268" t="b">
        <f>EXACT(Anketa!$E$5,'Biotopi poligonos'!A268)</f>
        <v>0</v>
      </c>
      <c r="F268" t="str">
        <f>IF(E268=TRUE,COUNTIF($E$3:E268,TRUE),"")</f>
        <v/>
      </c>
      <c r="G268" t="str">
        <f>IFERROR(INDEX($B$3:$B$1772,MATCH(ROWS($F$3:F268),$F$3:$F$1772,0)),"")</f>
        <v/>
      </c>
    </row>
    <row r="269" spans="1:7">
      <c r="A269" s="71">
        <v>101</v>
      </c>
      <c r="B269" s="60" t="s">
        <v>150</v>
      </c>
      <c r="C269" s="1">
        <v>12.977435</v>
      </c>
      <c r="D269" s="70">
        <v>0.2563756564331291</v>
      </c>
      <c r="E269" t="b">
        <f>EXACT(Anketa!$E$5,'Biotopi poligonos'!A269)</f>
        <v>0</v>
      </c>
      <c r="F269" t="str">
        <f>IF(E269=TRUE,COUNTIF($E$3:E269,TRUE),"")</f>
        <v/>
      </c>
      <c r="G269" t="str">
        <f>IFERROR(INDEX($B$3:$B$1772,MATCH(ROWS($F$3:F269),$F$3:$F$1772,0)),"")</f>
        <v/>
      </c>
    </row>
    <row r="270" spans="1:7">
      <c r="A270" s="71">
        <v>103</v>
      </c>
      <c r="B270" s="60" t="s">
        <v>154</v>
      </c>
      <c r="C270" s="1">
        <v>205.63013100000001</v>
      </c>
      <c r="D270" s="70">
        <v>0.19744855664678526</v>
      </c>
      <c r="E270" t="b">
        <f>EXACT(Anketa!$E$5,'Biotopi poligonos'!A270)</f>
        <v>0</v>
      </c>
      <c r="F270" t="str">
        <f>IF(E270=TRUE,COUNTIF($E$3:E270,TRUE),"")</f>
        <v/>
      </c>
      <c r="G270" t="str">
        <f>IFERROR(INDEX($B$3:$B$1772,MATCH(ROWS($F$3:F270),$F$3:$F$1772,0)),"")</f>
        <v/>
      </c>
    </row>
    <row r="271" spans="1:7">
      <c r="A271" s="71">
        <v>103</v>
      </c>
      <c r="B271" s="60">
        <v>7140</v>
      </c>
      <c r="C271" s="1">
        <v>3.6655009999999999</v>
      </c>
      <c r="D271" s="70">
        <v>3.5196587110930158E-3</v>
      </c>
      <c r="E271" t="b">
        <f>EXACT(Anketa!$E$5,'Biotopi poligonos'!A271)</f>
        <v>0</v>
      </c>
      <c r="F271" t="str">
        <f>IF(E271=TRUE,COUNTIF($E$3:E271,TRUE),"")</f>
        <v/>
      </c>
      <c r="G271" t="str">
        <f>IFERROR(INDEX($B$3:$B$1772,MATCH(ROWS($F$3:F271),$F$3:$F$1772,0)),"")</f>
        <v/>
      </c>
    </row>
    <row r="272" spans="1:7">
      <c r="A272" s="71">
        <v>103</v>
      </c>
      <c r="B272" s="60" t="s">
        <v>148</v>
      </c>
      <c r="C272" s="1">
        <v>74.206070999999994</v>
      </c>
      <c r="D272" s="70">
        <v>7.125357330720597E-2</v>
      </c>
      <c r="E272" t="b">
        <f>EXACT(Anketa!$E$5,'Biotopi poligonos'!A272)</f>
        <v>0</v>
      </c>
      <c r="F272" t="str">
        <f>IF(E272=TRUE,COUNTIF($E$3:E272,TRUE),"")</f>
        <v/>
      </c>
      <c r="G272" t="str">
        <f>IFERROR(INDEX($B$3:$B$1772,MATCH(ROWS($F$3:F272),$F$3:$F$1772,0)),"")</f>
        <v/>
      </c>
    </row>
    <row r="273" spans="1:7">
      <c r="A273" s="71">
        <v>103</v>
      </c>
      <c r="B273" s="60" t="s">
        <v>149</v>
      </c>
      <c r="C273" s="1">
        <v>10.355324</v>
      </c>
      <c r="D273" s="70">
        <v>9.9433082470283245E-3</v>
      </c>
      <c r="E273" t="b">
        <f>EXACT(Anketa!$E$5,'Biotopi poligonos'!A273)</f>
        <v>0</v>
      </c>
      <c r="F273" t="str">
        <f>IF(E273=TRUE,COUNTIF($E$3:E273,TRUE),"")</f>
        <v/>
      </c>
      <c r="G273" t="str">
        <f>IFERROR(INDEX($B$3:$B$1772,MATCH(ROWS($F$3:F273),$F$3:$F$1772,0)),"")</f>
        <v/>
      </c>
    </row>
    <row r="274" spans="1:7">
      <c r="A274" s="71">
        <v>103</v>
      </c>
      <c r="B274" s="60">
        <v>9050</v>
      </c>
      <c r="C274" s="1">
        <v>1.686707</v>
      </c>
      <c r="D274" s="70">
        <v>1.6195966078338452E-3</v>
      </c>
      <c r="E274" t="b">
        <f>EXACT(Anketa!$E$5,'Biotopi poligonos'!A274)</f>
        <v>0</v>
      </c>
      <c r="F274" t="str">
        <f>IF(E274=TRUE,COUNTIF($E$3:E274,TRUE),"")</f>
        <v/>
      </c>
      <c r="G274" t="str">
        <f>IFERROR(INDEX($B$3:$B$1772,MATCH(ROWS($F$3:F274),$F$3:$F$1772,0)),"")</f>
        <v/>
      </c>
    </row>
    <row r="275" spans="1:7">
      <c r="A275" s="71">
        <v>103</v>
      </c>
      <c r="B275" s="60" t="s">
        <v>150</v>
      </c>
      <c r="C275" s="1">
        <v>33.060358999999998</v>
      </c>
      <c r="D275" s="70">
        <v>3.1744959432888541E-2</v>
      </c>
      <c r="E275" t="b">
        <f>EXACT(Anketa!$E$5,'Biotopi poligonos'!A275)</f>
        <v>0</v>
      </c>
      <c r="F275" t="str">
        <f>IF(E275=TRUE,COUNTIF($E$3:E275,TRUE),"")</f>
        <v/>
      </c>
      <c r="G275" t="str">
        <f>IFERROR(INDEX($B$3:$B$1772,MATCH(ROWS($F$3:F275),$F$3:$F$1772,0)),"")</f>
        <v/>
      </c>
    </row>
    <row r="276" spans="1:7">
      <c r="A276" s="71">
        <v>103</v>
      </c>
      <c r="B276" s="60" t="s">
        <v>151</v>
      </c>
      <c r="C276" s="1">
        <v>199.983217</v>
      </c>
      <c r="D276" s="70">
        <v>0.19202632103673001</v>
      </c>
      <c r="E276" t="b">
        <f>EXACT(Anketa!$E$5,'Biotopi poligonos'!A276)</f>
        <v>0</v>
      </c>
      <c r="F276" t="str">
        <f>IF(E276=TRUE,COUNTIF($E$3:E276,TRUE),"")</f>
        <v/>
      </c>
      <c r="G276" t="str">
        <f>IFERROR(INDEX($B$3:$B$1772,MATCH(ROWS($F$3:F276),$F$3:$F$1772,0)),"")</f>
        <v/>
      </c>
    </row>
    <row r="277" spans="1:7">
      <c r="A277" s="71">
        <v>103</v>
      </c>
      <c r="B277" s="60" t="s">
        <v>152</v>
      </c>
      <c r="C277" s="1">
        <v>64.789826000000005</v>
      </c>
      <c r="D277" s="70">
        <v>6.2211980155264121E-2</v>
      </c>
      <c r="E277" t="b">
        <f>EXACT(Anketa!$E$5,'Biotopi poligonos'!A277)</f>
        <v>0</v>
      </c>
      <c r="F277" t="str">
        <f>IF(E277=TRUE,COUNTIF($E$3:E277,TRUE),"")</f>
        <v/>
      </c>
      <c r="G277" t="str">
        <f>IFERROR(INDEX($B$3:$B$1772,MATCH(ROWS($F$3:F277),$F$3:$F$1772,0)),"")</f>
        <v/>
      </c>
    </row>
    <row r="278" spans="1:7">
      <c r="A278" s="71">
        <v>103</v>
      </c>
      <c r="B278" s="60" t="s">
        <v>155</v>
      </c>
      <c r="C278" s="1">
        <v>1.0350950000000001</v>
      </c>
      <c r="D278" s="70">
        <v>9.939108278946931E-4</v>
      </c>
      <c r="E278" t="b">
        <f>EXACT(Anketa!$E$5,'Biotopi poligonos'!A278)</f>
        <v>0</v>
      </c>
      <c r="F278" t="str">
        <f>IF(E278=TRUE,COUNTIF($E$3:E278,TRUE),"")</f>
        <v/>
      </c>
      <c r="G278" t="str">
        <f>IFERROR(INDEX($B$3:$B$1772,MATCH(ROWS($F$3:F278),$F$3:$F$1772,0)),"")</f>
        <v/>
      </c>
    </row>
    <row r="279" spans="1:7">
      <c r="A279" s="71">
        <v>104</v>
      </c>
      <c r="B279" s="60">
        <v>3260</v>
      </c>
      <c r="C279" s="1">
        <v>3.1999999999999999E-5</v>
      </c>
      <c r="D279" s="70">
        <v>2.0964932191812779E-8</v>
      </c>
      <c r="E279" t="b">
        <f>EXACT(Anketa!$E$5,'Biotopi poligonos'!A279)</f>
        <v>0</v>
      </c>
      <c r="F279" t="str">
        <f>IF(E279=TRUE,COUNTIF($E$3:E279,TRUE),"")</f>
        <v/>
      </c>
      <c r="G279" t="str">
        <f>IFERROR(INDEX($B$3:$B$1772,MATCH(ROWS($F$3:F279),$F$3:$F$1772,0)),"")</f>
        <v/>
      </c>
    </row>
    <row r="280" spans="1:7">
      <c r="A280" s="71">
        <v>104</v>
      </c>
      <c r="B280" s="60" t="s">
        <v>154</v>
      </c>
      <c r="C280" s="1">
        <v>21.808074999999999</v>
      </c>
      <c r="D280" s="70">
        <v>1.4287650425280234E-2</v>
      </c>
      <c r="E280" t="b">
        <f>EXACT(Anketa!$E$5,'Biotopi poligonos'!A280)</f>
        <v>0</v>
      </c>
      <c r="F280" t="str">
        <f>IF(E280=TRUE,COUNTIF($E$3:E280,TRUE),"")</f>
        <v/>
      </c>
      <c r="G280" t="str">
        <f>IFERROR(INDEX($B$3:$B$1772,MATCH(ROWS($F$3:F280),$F$3:$F$1772,0)),"")</f>
        <v/>
      </c>
    </row>
    <row r="281" spans="1:7">
      <c r="A281" s="71">
        <v>104</v>
      </c>
      <c r="B281" s="60">
        <v>7120</v>
      </c>
      <c r="C281" s="1">
        <v>9.4240270000000006</v>
      </c>
      <c r="D281" s="70">
        <v>6.1741902196504007E-3</v>
      </c>
      <c r="E281" t="b">
        <f>EXACT(Anketa!$E$5,'Biotopi poligonos'!A281)</f>
        <v>0</v>
      </c>
      <c r="F281" t="str">
        <f>IF(E281=TRUE,COUNTIF($E$3:E281,TRUE),"")</f>
        <v/>
      </c>
      <c r="G281" t="str">
        <f>IFERROR(INDEX($B$3:$B$1772,MATCH(ROWS($F$3:F281),$F$3:$F$1772,0)),"")</f>
        <v/>
      </c>
    </row>
    <row r="282" spans="1:7">
      <c r="A282" s="71">
        <v>104</v>
      </c>
      <c r="B282" s="60" t="s">
        <v>148</v>
      </c>
      <c r="C282" s="1">
        <v>50.648574000000004</v>
      </c>
      <c r="D282" s="70">
        <v>3.3182622485062867E-2</v>
      </c>
      <c r="E282" t="b">
        <f>EXACT(Anketa!$E$5,'Biotopi poligonos'!A282)</f>
        <v>0</v>
      </c>
      <c r="F282" t="str">
        <f>IF(E282=TRUE,COUNTIF($E$3:E282,TRUE),"")</f>
        <v/>
      </c>
      <c r="G282" t="str">
        <f>IFERROR(INDEX($B$3:$B$1772,MATCH(ROWS($F$3:F282),$F$3:$F$1772,0)),"")</f>
        <v/>
      </c>
    </row>
    <row r="283" spans="1:7">
      <c r="A283" s="71">
        <v>104</v>
      </c>
      <c r="B283" s="60">
        <v>9050</v>
      </c>
      <c r="C283" s="1">
        <v>36.409014999999997</v>
      </c>
      <c r="D283" s="70">
        <v>2.3853516582677946E-2</v>
      </c>
      <c r="E283" t="b">
        <f>EXACT(Anketa!$E$5,'Biotopi poligonos'!A283)</f>
        <v>0</v>
      </c>
      <c r="F283" t="str">
        <f>IF(E283=TRUE,COUNTIF($E$3:E283,TRUE),"")</f>
        <v/>
      </c>
      <c r="G283" t="str">
        <f>IFERROR(INDEX($B$3:$B$1772,MATCH(ROWS($F$3:F283),$F$3:$F$1772,0)),"")</f>
        <v/>
      </c>
    </row>
    <row r="284" spans="1:7">
      <c r="A284" s="71">
        <v>104</v>
      </c>
      <c r="B284" s="60" t="s">
        <v>150</v>
      </c>
      <c r="C284" s="1">
        <v>257.96646199999998</v>
      </c>
      <c r="D284" s="70">
        <v>0.16900779323724524</v>
      </c>
      <c r="E284" t="b">
        <f>EXACT(Anketa!$E$5,'Biotopi poligonos'!A284)</f>
        <v>0</v>
      </c>
      <c r="F284" t="str">
        <f>IF(E284=TRUE,COUNTIF($E$3:E284,TRUE),"")</f>
        <v/>
      </c>
      <c r="G284" t="str">
        <f>IFERROR(INDEX($B$3:$B$1772,MATCH(ROWS($F$3:F284),$F$3:$F$1772,0)),"")</f>
        <v/>
      </c>
    </row>
    <row r="285" spans="1:7">
      <c r="A285" s="71">
        <v>104</v>
      </c>
      <c r="B285" s="60" t="s">
        <v>151</v>
      </c>
      <c r="C285" s="1">
        <v>141.937376</v>
      </c>
      <c r="D285" s="70">
        <v>9.2990858228869835E-2</v>
      </c>
      <c r="E285" t="b">
        <f>EXACT(Anketa!$E$5,'Biotopi poligonos'!A285)</f>
        <v>0</v>
      </c>
      <c r="F285" t="str">
        <f>IF(E285=TRUE,COUNTIF($E$3:E285,TRUE),"")</f>
        <v/>
      </c>
      <c r="G285" t="str">
        <f>IFERROR(INDEX($B$3:$B$1772,MATCH(ROWS($F$3:F285),$F$3:$F$1772,0)),"")</f>
        <v/>
      </c>
    </row>
    <row r="286" spans="1:7">
      <c r="A286" s="71">
        <v>104</v>
      </c>
      <c r="B286" s="60" t="s">
        <v>152</v>
      </c>
      <c r="C286" s="1">
        <v>6.9684929999999996</v>
      </c>
      <c r="D286" s="70">
        <v>4.5654369757538128E-3</v>
      </c>
      <c r="E286" t="b">
        <f>EXACT(Anketa!$E$5,'Biotopi poligonos'!A286)</f>
        <v>0</v>
      </c>
      <c r="F286" t="str">
        <f>IF(E286=TRUE,COUNTIF($E$3:E286,TRUE),"")</f>
        <v/>
      </c>
      <c r="G286" t="str">
        <f>IFERROR(INDEX($B$3:$B$1772,MATCH(ROWS($F$3:F286),$F$3:$F$1772,0)),"")</f>
        <v/>
      </c>
    </row>
    <row r="287" spans="1:7">
      <c r="A287" s="71">
        <v>106</v>
      </c>
      <c r="B287" s="60">
        <v>3260</v>
      </c>
      <c r="C287" s="1">
        <v>0.17382</v>
      </c>
      <c r="D287" s="70">
        <v>1.0612549863575647E-4</v>
      </c>
      <c r="E287" t="b">
        <f>EXACT(Anketa!$E$5,'Biotopi poligonos'!A287)</f>
        <v>0</v>
      </c>
      <c r="F287" t="str">
        <f>IF(E287=TRUE,COUNTIF($E$3:E287,TRUE),"")</f>
        <v/>
      </c>
      <c r="G287" t="str">
        <f>IFERROR(INDEX($B$3:$B$1772,MATCH(ROWS($F$3:F287),$F$3:$F$1772,0)),"")</f>
        <v/>
      </c>
    </row>
    <row r="288" spans="1:7">
      <c r="A288" s="71">
        <v>106</v>
      </c>
      <c r="B288" s="60" t="s">
        <v>153</v>
      </c>
      <c r="C288" s="1">
        <v>141.55421999999999</v>
      </c>
      <c r="D288" s="70">
        <v>8.6425682783888902E-2</v>
      </c>
      <c r="E288" t="b">
        <f>EXACT(Anketa!$E$5,'Biotopi poligonos'!A288)</f>
        <v>0</v>
      </c>
      <c r="F288" t="str">
        <f>IF(E288=TRUE,COUNTIF($E$3:E288,TRUE),"")</f>
        <v/>
      </c>
      <c r="G288" t="str">
        <f>IFERROR(INDEX($B$3:$B$1772,MATCH(ROWS($F$3:F288),$F$3:$F$1772,0)),"")</f>
        <v/>
      </c>
    </row>
    <row r="289" spans="1:7">
      <c r="A289" s="71">
        <v>106</v>
      </c>
      <c r="B289" s="60">
        <v>6450</v>
      </c>
      <c r="C289" s="1">
        <v>0.93368200000000001</v>
      </c>
      <c r="D289" s="70">
        <v>5.7005792093677585E-4</v>
      </c>
      <c r="E289" t="b">
        <f>EXACT(Anketa!$E$5,'Biotopi poligonos'!A289)</f>
        <v>0</v>
      </c>
      <c r="F289" t="str">
        <f>IF(E289=TRUE,COUNTIF($E$3:E289,TRUE),"")</f>
        <v/>
      </c>
      <c r="G289" t="str">
        <f>IFERROR(INDEX($B$3:$B$1772,MATCH(ROWS($F$3:F289),$F$3:$F$1772,0)),"")</f>
        <v/>
      </c>
    </row>
    <row r="290" spans="1:7">
      <c r="A290" s="71">
        <v>106</v>
      </c>
      <c r="B290" s="60">
        <v>6510</v>
      </c>
      <c r="C290" s="1">
        <v>0.96955499999999994</v>
      </c>
      <c r="D290" s="70">
        <v>5.9196011868479375E-4</v>
      </c>
      <c r="E290" t="b">
        <f>EXACT(Anketa!$E$5,'Biotopi poligonos'!A290)</f>
        <v>0</v>
      </c>
      <c r="F290" t="str">
        <f>IF(E290=TRUE,COUNTIF($E$3:E290,TRUE),"")</f>
        <v/>
      </c>
      <c r="G290" t="str">
        <f>IFERROR(INDEX($B$3:$B$1772,MATCH(ROWS($F$3:F290),$F$3:$F$1772,0)),"")</f>
        <v/>
      </c>
    </row>
    <row r="291" spans="1:7">
      <c r="A291" s="71">
        <v>106</v>
      </c>
      <c r="B291" s="60" t="s">
        <v>157</v>
      </c>
      <c r="C291" s="1">
        <v>3.7080419999999998</v>
      </c>
      <c r="D291" s="70">
        <v>2.2639385928680685E-3</v>
      </c>
      <c r="E291" t="b">
        <f>EXACT(Anketa!$E$5,'Biotopi poligonos'!A291)</f>
        <v>0</v>
      </c>
      <c r="F291" t="str">
        <f>IF(E291=TRUE,COUNTIF($E$3:E291,TRUE),"")</f>
        <v/>
      </c>
      <c r="G291" t="str">
        <f>IFERROR(INDEX($B$3:$B$1772,MATCH(ROWS($F$3:F291),$F$3:$F$1772,0)),"")</f>
        <v/>
      </c>
    </row>
    <row r="292" spans="1:7">
      <c r="A292" s="71">
        <v>106</v>
      </c>
      <c r="B292" s="60" t="s">
        <v>154</v>
      </c>
      <c r="C292" s="1">
        <v>358.30477500000001</v>
      </c>
      <c r="D292" s="70">
        <v>0.21876235709611971</v>
      </c>
      <c r="E292" t="b">
        <f>EXACT(Anketa!$E$5,'Biotopi poligonos'!A292)</f>
        <v>0</v>
      </c>
      <c r="F292" t="str">
        <f>IF(E292=TRUE,COUNTIF($E$3:E292,TRUE),"")</f>
        <v/>
      </c>
      <c r="G292" t="str">
        <f>IFERROR(INDEX($B$3:$B$1772,MATCH(ROWS($F$3:F292),$F$3:$F$1772,0)),"")</f>
        <v/>
      </c>
    </row>
    <row r="293" spans="1:7">
      <c r="A293" s="71">
        <v>106</v>
      </c>
      <c r="B293" s="60">
        <v>7120</v>
      </c>
      <c r="C293" s="1">
        <v>39.827534999999997</v>
      </c>
      <c r="D293" s="70">
        <v>2.4316632213255338E-2</v>
      </c>
      <c r="E293" t="b">
        <f>EXACT(Anketa!$E$5,'Biotopi poligonos'!A293)</f>
        <v>0</v>
      </c>
      <c r="F293" t="str">
        <f>IF(E293=TRUE,COUNTIF($E$3:E293,TRUE),"")</f>
        <v/>
      </c>
      <c r="G293" t="str">
        <f>IFERROR(INDEX($B$3:$B$1772,MATCH(ROWS($F$3:F293),$F$3:$F$1772,0)),"")</f>
        <v/>
      </c>
    </row>
    <row r="294" spans="1:7">
      <c r="A294" s="71">
        <v>106</v>
      </c>
      <c r="B294" s="60" t="s">
        <v>148</v>
      </c>
      <c r="C294" s="1">
        <v>161.10414499999999</v>
      </c>
      <c r="D294" s="70">
        <v>9.8361855485054717E-2</v>
      </c>
      <c r="E294" t="b">
        <f>EXACT(Anketa!$E$5,'Biotopi poligonos'!A294)</f>
        <v>0</v>
      </c>
      <c r="F294" t="str">
        <f>IF(E294=TRUE,COUNTIF($E$3:E294,TRUE),"")</f>
        <v/>
      </c>
      <c r="G294" t="str">
        <f>IFERROR(INDEX($B$3:$B$1772,MATCH(ROWS($F$3:F294),$F$3:$F$1772,0)),"")</f>
        <v/>
      </c>
    </row>
    <row r="295" spans="1:7">
      <c r="A295" s="71">
        <v>106</v>
      </c>
      <c r="B295" s="60" t="s">
        <v>149</v>
      </c>
      <c r="C295" s="1">
        <v>133.59141099999999</v>
      </c>
      <c r="D295" s="70">
        <v>8.1564003600444607E-2</v>
      </c>
      <c r="E295" t="b">
        <f>EXACT(Anketa!$E$5,'Biotopi poligonos'!A295)</f>
        <v>0</v>
      </c>
      <c r="F295" t="str">
        <f>IF(E295=TRUE,COUNTIF($E$3:E295,TRUE),"")</f>
        <v/>
      </c>
      <c r="G295" t="str">
        <f>IFERROR(INDEX($B$3:$B$1772,MATCH(ROWS($F$3:F295),$F$3:$F$1772,0)),"")</f>
        <v/>
      </c>
    </row>
    <row r="296" spans="1:7">
      <c r="A296" s="71">
        <v>106</v>
      </c>
      <c r="B296" s="60">
        <v>9050</v>
      </c>
      <c r="C296" s="1">
        <v>21.834015999999998</v>
      </c>
      <c r="D296" s="70">
        <v>1.3330720487982308E-2</v>
      </c>
      <c r="E296" t="b">
        <f>EXACT(Anketa!$E$5,'Biotopi poligonos'!A296)</f>
        <v>0</v>
      </c>
      <c r="F296" t="str">
        <f>IF(E296=TRUE,COUNTIF($E$3:E296,TRUE),"")</f>
        <v/>
      </c>
      <c r="G296" t="str">
        <f>IFERROR(INDEX($B$3:$B$1772,MATCH(ROWS($F$3:F296),$F$3:$F$1772,0)),"")</f>
        <v/>
      </c>
    </row>
    <row r="297" spans="1:7">
      <c r="A297" s="71">
        <v>106</v>
      </c>
      <c r="B297" s="60" t="s">
        <v>150</v>
      </c>
      <c r="C297" s="1">
        <v>52.856921999999997</v>
      </c>
      <c r="D297" s="70">
        <v>3.2271701781160317E-2</v>
      </c>
      <c r="E297" t="b">
        <f>EXACT(Anketa!$E$5,'Biotopi poligonos'!A297)</f>
        <v>0</v>
      </c>
      <c r="F297" t="str">
        <f>IF(E297=TRUE,COUNTIF($E$3:E297,TRUE),"")</f>
        <v/>
      </c>
      <c r="G297" t="str">
        <f>IFERROR(INDEX($B$3:$B$1772,MATCH(ROWS($F$3:F297),$F$3:$F$1772,0)),"")</f>
        <v/>
      </c>
    </row>
    <row r="298" spans="1:7">
      <c r="A298" s="71">
        <v>106</v>
      </c>
      <c r="B298" s="60" t="s">
        <v>151</v>
      </c>
      <c r="C298" s="1">
        <v>109.84258199999999</v>
      </c>
      <c r="D298" s="70">
        <v>6.7064197366177469E-2</v>
      </c>
      <c r="E298" t="b">
        <f>EXACT(Anketa!$E$5,'Biotopi poligonos'!A298)</f>
        <v>0</v>
      </c>
      <c r="F298" t="str">
        <f>IF(E298=TRUE,COUNTIF($E$3:E298,TRUE),"")</f>
        <v/>
      </c>
      <c r="G298" t="str">
        <f>IFERROR(INDEX($B$3:$B$1772,MATCH(ROWS($F$3:F298),$F$3:$F$1772,0)),"")</f>
        <v/>
      </c>
    </row>
    <row r="299" spans="1:7">
      <c r="A299" s="71">
        <v>106</v>
      </c>
      <c r="B299" s="60" t="s">
        <v>152</v>
      </c>
      <c r="C299" s="1">
        <v>12.811211999999999</v>
      </c>
      <c r="D299" s="70">
        <v>7.8218632011758538E-3</v>
      </c>
      <c r="E299" t="b">
        <f>EXACT(Anketa!$E$5,'Biotopi poligonos'!A299)</f>
        <v>0</v>
      </c>
      <c r="F299" t="str">
        <f>IF(E299=TRUE,COUNTIF($E$3:E299,TRUE),"")</f>
        <v/>
      </c>
      <c r="G299" t="str">
        <f>IFERROR(INDEX($B$3:$B$1772,MATCH(ROWS($F$3:F299),$F$3:$F$1772,0)),"")</f>
        <v/>
      </c>
    </row>
    <row r="300" spans="1:7">
      <c r="A300" s="71">
        <v>107</v>
      </c>
      <c r="B300" s="60" t="s">
        <v>149</v>
      </c>
      <c r="C300" s="1">
        <v>60.936821999999999</v>
      </c>
      <c r="D300" s="70">
        <v>0.42194275469854192</v>
      </c>
      <c r="E300" t="b">
        <f>EXACT(Anketa!$E$5,'Biotopi poligonos'!A300)</f>
        <v>0</v>
      </c>
      <c r="F300" t="str">
        <f>IF(E300=TRUE,COUNTIF($E$3:E300,TRUE),"")</f>
        <v/>
      </c>
      <c r="G300" t="str">
        <f>IFERROR(INDEX($B$3:$B$1772,MATCH(ROWS($F$3:F300),$F$3:$F$1772,0)),"")</f>
        <v/>
      </c>
    </row>
    <row r="301" spans="1:7">
      <c r="A301" s="71">
        <v>107</v>
      </c>
      <c r="B301" s="60">
        <v>9160</v>
      </c>
      <c r="C301" s="1">
        <v>3.296872</v>
      </c>
      <c r="D301" s="70">
        <v>2.28284181536164E-2</v>
      </c>
      <c r="E301" t="b">
        <f>EXACT(Anketa!$E$5,'Biotopi poligonos'!A301)</f>
        <v>0</v>
      </c>
      <c r="F301" t="str">
        <f>IF(E301=TRUE,COUNTIF($E$3:E301,TRUE),"")</f>
        <v/>
      </c>
      <c r="G301" t="str">
        <f>IFERROR(INDEX($B$3:$B$1772,MATCH(ROWS($F$3:F301),$F$3:$F$1772,0)),"")</f>
        <v/>
      </c>
    </row>
    <row r="302" spans="1:7">
      <c r="A302" s="71">
        <v>108</v>
      </c>
      <c r="B302" s="60" t="s">
        <v>148</v>
      </c>
      <c r="C302" s="1">
        <v>13.845748</v>
      </c>
      <c r="D302" s="70">
        <v>2.6053495098864701E-2</v>
      </c>
      <c r="E302" t="b">
        <f>EXACT(Anketa!$E$5,'Biotopi poligonos'!A302)</f>
        <v>0</v>
      </c>
      <c r="F302" t="str">
        <f>IF(E302=TRUE,COUNTIF($E$3:E302,TRUE),"")</f>
        <v/>
      </c>
      <c r="G302" t="str">
        <f>IFERROR(INDEX($B$3:$B$1772,MATCH(ROWS($F$3:F302),$F$3:$F$1772,0)),"")</f>
        <v/>
      </c>
    </row>
    <row r="303" spans="1:7">
      <c r="A303" s="71">
        <v>108</v>
      </c>
      <c r="B303" s="60">
        <v>9050</v>
      </c>
      <c r="C303" s="1">
        <v>6.4077359999999999</v>
      </c>
      <c r="D303" s="70">
        <v>1.2057414194655202E-2</v>
      </c>
      <c r="E303" t="b">
        <f>EXACT(Anketa!$E$5,'Biotopi poligonos'!A303)</f>
        <v>0</v>
      </c>
      <c r="F303" t="str">
        <f>IF(E303=TRUE,COUNTIF($E$3:E303,TRUE),"")</f>
        <v/>
      </c>
      <c r="G303" t="str">
        <f>IFERROR(INDEX($B$3:$B$1772,MATCH(ROWS($F$3:F303),$F$3:$F$1772,0)),"")</f>
        <v/>
      </c>
    </row>
    <row r="304" spans="1:7">
      <c r="A304" s="71">
        <v>108</v>
      </c>
      <c r="B304" s="60" t="s">
        <v>150</v>
      </c>
      <c r="C304" s="1">
        <v>161.523898</v>
      </c>
      <c r="D304" s="70">
        <v>0.30393894825274315</v>
      </c>
      <c r="E304" t="b">
        <f>EXACT(Anketa!$E$5,'Biotopi poligonos'!A304)</f>
        <v>0</v>
      </c>
      <c r="F304" t="str">
        <f>IF(E304=TRUE,COUNTIF($E$3:E304,TRUE),"")</f>
        <v/>
      </c>
      <c r="G304" t="str">
        <f>IFERROR(INDEX($B$3:$B$1772,MATCH(ROWS($F$3:F304),$F$3:$F$1772,0)),"")</f>
        <v/>
      </c>
    </row>
    <row r="305" spans="1:7">
      <c r="A305" s="71">
        <v>108</v>
      </c>
      <c r="B305" s="60" t="s">
        <v>151</v>
      </c>
      <c r="C305" s="1">
        <v>95.901184999999998</v>
      </c>
      <c r="D305" s="70">
        <v>0.18045692102534416</v>
      </c>
      <c r="E305" t="b">
        <f>EXACT(Anketa!$E$5,'Biotopi poligonos'!A305)</f>
        <v>0</v>
      </c>
      <c r="F305" t="str">
        <f>IF(E305=TRUE,COUNTIF($E$3:E305,TRUE),"")</f>
        <v/>
      </c>
      <c r="G305" t="str">
        <f>IFERROR(INDEX($B$3:$B$1772,MATCH(ROWS($F$3:F305),$F$3:$F$1772,0)),"")</f>
        <v/>
      </c>
    </row>
    <row r="306" spans="1:7">
      <c r="A306" s="71">
        <v>108</v>
      </c>
      <c r="B306" s="60" t="s">
        <v>152</v>
      </c>
      <c r="C306" s="1">
        <v>0.37373400000000001</v>
      </c>
      <c r="D306" s="70">
        <v>7.0325394751364104E-4</v>
      </c>
      <c r="E306" t="b">
        <f>EXACT(Anketa!$E$5,'Biotopi poligonos'!A306)</f>
        <v>0</v>
      </c>
      <c r="F306" t="str">
        <f>IF(E306=TRUE,COUNTIF($E$3:E306,TRUE),"")</f>
        <v/>
      </c>
      <c r="G306" t="str">
        <f>IFERROR(INDEX($B$3:$B$1772,MATCH(ROWS($F$3:F306),$F$3:$F$1772,0)),"")</f>
        <v/>
      </c>
    </row>
    <row r="307" spans="1:7">
      <c r="A307" s="71">
        <v>109</v>
      </c>
      <c r="B307" s="60" t="s">
        <v>148</v>
      </c>
      <c r="C307" s="1">
        <v>1.522108</v>
      </c>
      <c r="D307" s="70">
        <v>2.9500457030826488E-2</v>
      </c>
      <c r="E307" t="b">
        <f>EXACT(Anketa!$E$5,'Biotopi poligonos'!A307)</f>
        <v>0</v>
      </c>
      <c r="F307" t="str">
        <f>IF(E307=TRUE,COUNTIF($E$3:E307,TRUE),"")</f>
        <v/>
      </c>
      <c r="G307" t="str">
        <f>IFERROR(INDEX($B$3:$B$1772,MATCH(ROWS($F$3:F307),$F$3:$F$1772,0)),"")</f>
        <v/>
      </c>
    </row>
    <row r="308" spans="1:7">
      <c r="A308" s="71">
        <v>109</v>
      </c>
      <c r="B308" s="60">
        <v>9050</v>
      </c>
      <c r="C308" s="1">
        <v>0.30231599999999997</v>
      </c>
      <c r="D308" s="70">
        <v>5.8592821059552536E-3</v>
      </c>
      <c r="E308" t="b">
        <f>EXACT(Anketa!$E$5,'Biotopi poligonos'!A308)</f>
        <v>0</v>
      </c>
      <c r="F308" t="str">
        <f>IF(E308=TRUE,COUNTIF($E$3:E308,TRUE),"")</f>
        <v/>
      </c>
      <c r="G308" t="str">
        <f>IFERROR(INDEX($B$3:$B$1772,MATCH(ROWS($F$3:F308),$F$3:$F$1772,0)),"")</f>
        <v/>
      </c>
    </row>
    <row r="309" spans="1:7">
      <c r="A309" s="71">
        <v>109</v>
      </c>
      <c r="B309" s="60" t="s">
        <v>150</v>
      </c>
      <c r="C309" s="1">
        <v>5.141438</v>
      </c>
      <c r="D309" s="70">
        <v>9.9647837601312433E-2</v>
      </c>
      <c r="E309" t="b">
        <f>EXACT(Anketa!$E$5,'Biotopi poligonos'!A309)</f>
        <v>0</v>
      </c>
      <c r="F309" t="str">
        <f>IF(E309=TRUE,COUNTIF($E$3:E309,TRUE),"")</f>
        <v/>
      </c>
      <c r="G309" t="str">
        <f>IFERROR(INDEX($B$3:$B$1772,MATCH(ROWS($F$3:F309),$F$3:$F$1772,0)),"")</f>
        <v/>
      </c>
    </row>
    <row r="310" spans="1:7">
      <c r="A310" s="71">
        <v>110</v>
      </c>
      <c r="B310" s="60">
        <v>7160</v>
      </c>
      <c r="C310" s="1">
        <v>0.29990800000000001</v>
      </c>
      <c r="D310" s="70">
        <v>4.5939373316963893E-3</v>
      </c>
      <c r="E310" t="b">
        <f>EXACT(Anketa!$E$5,'Biotopi poligonos'!A310)</f>
        <v>0</v>
      </c>
      <c r="F310" t="str">
        <f>IF(E310=TRUE,COUNTIF($E$3:E310,TRUE),"")</f>
        <v/>
      </c>
      <c r="G310" t="str">
        <f>IFERROR(INDEX($B$3:$B$1772,MATCH(ROWS($F$3:F310),$F$3:$F$1772,0)),"")</f>
        <v/>
      </c>
    </row>
    <row r="311" spans="1:7">
      <c r="A311" s="71">
        <v>110</v>
      </c>
      <c r="B311" s="60" t="s">
        <v>148</v>
      </c>
      <c r="C311" s="1">
        <v>6.3432839999999997</v>
      </c>
      <c r="D311" s="70">
        <v>9.7165294600852242E-2</v>
      </c>
      <c r="E311" t="b">
        <f>EXACT(Anketa!$E$5,'Biotopi poligonos'!A311)</f>
        <v>0</v>
      </c>
      <c r="F311" t="str">
        <f>IF(E311=TRUE,COUNTIF($E$3:E311,TRUE),"")</f>
        <v/>
      </c>
      <c r="G311" t="str">
        <f>IFERROR(INDEX($B$3:$B$1772,MATCH(ROWS($F$3:F311),$F$3:$F$1772,0)),"")</f>
        <v/>
      </c>
    </row>
    <row r="312" spans="1:7">
      <c r="A312" s="71">
        <v>110</v>
      </c>
      <c r="B312" s="60">
        <v>9050</v>
      </c>
      <c r="C312" s="1">
        <v>0.45821400000000001</v>
      </c>
      <c r="D312" s="70">
        <v>7.0188404460898987E-3</v>
      </c>
      <c r="E312" t="b">
        <f>EXACT(Anketa!$E$5,'Biotopi poligonos'!A312)</f>
        <v>0</v>
      </c>
      <c r="F312" t="str">
        <f>IF(E312=TRUE,COUNTIF($E$3:E312,TRUE),"")</f>
        <v/>
      </c>
      <c r="G312" t="str">
        <f>IFERROR(INDEX($B$3:$B$1772,MATCH(ROWS($F$3:F312),$F$3:$F$1772,0)),"")</f>
        <v/>
      </c>
    </row>
    <row r="313" spans="1:7">
      <c r="A313" s="71">
        <v>110</v>
      </c>
      <c r="B313" s="60" t="s">
        <v>150</v>
      </c>
      <c r="C313" s="1">
        <v>3.6541890000000001</v>
      </c>
      <c r="D313" s="70">
        <v>5.5974216306915112E-2</v>
      </c>
      <c r="E313" t="b">
        <f>EXACT(Anketa!$E$5,'Biotopi poligonos'!A313)</f>
        <v>0</v>
      </c>
      <c r="F313" t="str">
        <f>IF(E313=TRUE,COUNTIF($E$3:E313,TRUE),"")</f>
        <v/>
      </c>
      <c r="G313" t="str">
        <f>IFERROR(INDEX($B$3:$B$1772,MATCH(ROWS($F$3:F313),$F$3:$F$1772,0)),"")</f>
        <v/>
      </c>
    </row>
    <row r="314" spans="1:7">
      <c r="A314" s="71">
        <v>110</v>
      </c>
      <c r="B314" s="60" t="s">
        <v>151</v>
      </c>
      <c r="C314" s="1">
        <v>0.56626600000000005</v>
      </c>
      <c r="D314" s="70">
        <v>8.6739617385010997E-3</v>
      </c>
      <c r="E314" t="b">
        <f>EXACT(Anketa!$E$5,'Biotopi poligonos'!A314)</f>
        <v>0</v>
      </c>
      <c r="F314" t="str">
        <f>IF(E314=TRUE,COUNTIF($E$3:E314,TRUE),"")</f>
        <v/>
      </c>
      <c r="G314" t="str">
        <f>IFERROR(INDEX($B$3:$B$1772,MATCH(ROWS($F$3:F314),$F$3:$F$1772,0)),"")</f>
        <v/>
      </c>
    </row>
    <row r="315" spans="1:7">
      <c r="A315" s="71">
        <v>110</v>
      </c>
      <c r="B315" s="60" t="s">
        <v>152</v>
      </c>
      <c r="C315" s="1">
        <v>1.5393840000000001</v>
      </c>
      <c r="D315" s="70">
        <v>2.3580009954439745E-2</v>
      </c>
      <c r="E315" t="b">
        <f>EXACT(Anketa!$E$5,'Biotopi poligonos'!A315)</f>
        <v>0</v>
      </c>
      <c r="F315" t="str">
        <f>IF(E315=TRUE,COUNTIF($E$3:E315,TRUE),"")</f>
        <v/>
      </c>
      <c r="G315" t="str">
        <f>IFERROR(INDEX($B$3:$B$1772,MATCH(ROWS($F$3:F315),$F$3:$F$1772,0)),"")</f>
        <v/>
      </c>
    </row>
    <row r="316" spans="1:7">
      <c r="A316" s="71">
        <v>111</v>
      </c>
      <c r="B316" s="60">
        <v>7160</v>
      </c>
      <c r="C316" s="1">
        <v>4.086875</v>
      </c>
      <c r="D316" s="70">
        <v>3.9127676018294928E-2</v>
      </c>
      <c r="E316" t="b">
        <f>EXACT(Anketa!$E$5,'Biotopi poligonos'!A316)</f>
        <v>0</v>
      </c>
      <c r="F316" t="str">
        <f>IF(E316=TRUE,COUNTIF($E$3:E316,TRUE),"")</f>
        <v/>
      </c>
      <c r="G316" t="str">
        <f>IFERROR(INDEX($B$3:$B$1772,MATCH(ROWS($F$3:F316),$F$3:$F$1772,0)),"")</f>
        <v/>
      </c>
    </row>
    <row r="317" spans="1:7">
      <c r="A317" s="71">
        <v>111</v>
      </c>
      <c r="B317" s="60" t="s">
        <v>148</v>
      </c>
      <c r="C317" s="1">
        <v>9.0764940000000003</v>
      </c>
      <c r="D317" s="70">
        <v>8.689820868365139E-2</v>
      </c>
      <c r="E317" t="b">
        <f>EXACT(Anketa!$E$5,'Biotopi poligonos'!A317)</f>
        <v>0</v>
      </c>
      <c r="F317" t="str">
        <f>IF(E317=TRUE,COUNTIF($E$3:E317,TRUE),"")</f>
        <v/>
      </c>
      <c r="G317" t="str">
        <f>IFERROR(INDEX($B$3:$B$1772,MATCH(ROWS($F$3:F317),$F$3:$F$1772,0)),"")</f>
        <v/>
      </c>
    </row>
    <row r="318" spans="1:7">
      <c r="A318" s="71">
        <v>111</v>
      </c>
      <c r="B318" s="60" t="s">
        <v>150</v>
      </c>
      <c r="C318" s="1">
        <v>9.184037</v>
      </c>
      <c r="D318" s="70">
        <v>8.7927823649128808E-2</v>
      </c>
      <c r="E318" t="b">
        <f>EXACT(Anketa!$E$5,'Biotopi poligonos'!A318)</f>
        <v>0</v>
      </c>
      <c r="F318" t="str">
        <f>IF(E318=TRUE,COUNTIF($E$3:E318,TRUE),"")</f>
        <v/>
      </c>
      <c r="G318" t="str">
        <f>IFERROR(INDEX($B$3:$B$1772,MATCH(ROWS($F$3:F318),$F$3:$F$1772,0)),"")</f>
        <v/>
      </c>
    </row>
    <row r="319" spans="1:7">
      <c r="A319" s="71">
        <v>111</v>
      </c>
      <c r="B319" s="60" t="s">
        <v>151</v>
      </c>
      <c r="C319" s="1">
        <v>46.203888999999997</v>
      </c>
      <c r="D319" s="70">
        <v>0.44235529581336858</v>
      </c>
      <c r="E319" t="b">
        <f>EXACT(Anketa!$E$5,'Biotopi poligonos'!A319)</f>
        <v>0</v>
      </c>
      <c r="F319" t="str">
        <f>IF(E319=TRUE,COUNTIF($E$3:E319,TRUE),"")</f>
        <v/>
      </c>
      <c r="G319" t="str">
        <f>IFERROR(INDEX($B$3:$B$1772,MATCH(ROWS($F$3:F319),$F$3:$F$1772,0)),"")</f>
        <v/>
      </c>
    </row>
    <row r="320" spans="1:7">
      <c r="A320" s="71">
        <v>112</v>
      </c>
      <c r="B320" s="60" t="s">
        <v>150</v>
      </c>
      <c r="C320" s="1">
        <v>18.071843000000001</v>
      </c>
      <c r="D320" s="70">
        <v>0.33532880943526094</v>
      </c>
      <c r="E320" t="b">
        <f>EXACT(Anketa!$E$5,'Biotopi poligonos'!A320)</f>
        <v>0</v>
      </c>
      <c r="F320" t="str">
        <f>IF(E320=TRUE,COUNTIF($E$3:E320,TRUE),"")</f>
        <v/>
      </c>
      <c r="G320" t="str">
        <f>IFERROR(INDEX($B$3:$B$1772,MATCH(ROWS($F$3:F320),$F$3:$F$1772,0)),"")</f>
        <v/>
      </c>
    </row>
    <row r="321" spans="1:7">
      <c r="A321" s="71">
        <v>112</v>
      </c>
      <c r="B321" s="60" t="s">
        <v>152</v>
      </c>
      <c r="C321" s="1">
        <v>5.4019579999999996</v>
      </c>
      <c r="D321" s="70">
        <v>0.10023505321285067</v>
      </c>
      <c r="E321" t="b">
        <f>EXACT(Anketa!$E$5,'Biotopi poligonos'!A321)</f>
        <v>0</v>
      </c>
      <c r="F321" t="str">
        <f>IF(E321=TRUE,COUNTIF($E$3:E321,TRUE),"")</f>
        <v/>
      </c>
      <c r="G321" t="str">
        <f>IFERROR(INDEX($B$3:$B$1772,MATCH(ROWS($F$3:F321),$F$3:$F$1772,0)),"")</f>
        <v/>
      </c>
    </row>
    <row r="322" spans="1:7">
      <c r="A322" s="71">
        <v>116</v>
      </c>
      <c r="B322" s="60" t="s">
        <v>148</v>
      </c>
      <c r="C322" s="1">
        <v>7.9757600000000002</v>
      </c>
      <c r="D322" s="70">
        <v>1.5784309017132857E-2</v>
      </c>
      <c r="E322" t="b">
        <f>EXACT(Anketa!$E$5,'Biotopi poligonos'!A322)</f>
        <v>0</v>
      </c>
      <c r="F322" t="str">
        <f>IF(E322=TRUE,COUNTIF($E$3:E322,TRUE),"")</f>
        <v/>
      </c>
      <c r="G322" t="str">
        <f>IFERROR(INDEX($B$3:$B$1772,MATCH(ROWS($F$3:F322),$F$3:$F$1772,0)),"")</f>
        <v/>
      </c>
    </row>
    <row r="323" spans="1:7">
      <c r="A323" s="71">
        <v>116</v>
      </c>
      <c r="B323" s="60">
        <v>9050</v>
      </c>
      <c r="C323" s="1">
        <v>6.9090780000000001</v>
      </c>
      <c r="D323" s="70">
        <v>1.3673307894855694E-2</v>
      </c>
      <c r="E323" t="b">
        <f>EXACT(Anketa!$E$5,'Biotopi poligonos'!A323)</f>
        <v>0</v>
      </c>
      <c r="F323" t="str">
        <f>IF(E323=TRUE,COUNTIF($E$3:E323,TRUE),"")</f>
        <v/>
      </c>
      <c r="G323" t="str">
        <f>IFERROR(INDEX($B$3:$B$1772,MATCH(ROWS($F$3:F323),$F$3:$F$1772,0)),"")</f>
        <v/>
      </c>
    </row>
    <row r="324" spans="1:7">
      <c r="A324" s="71">
        <v>116</v>
      </c>
      <c r="B324" s="60" t="s">
        <v>150</v>
      </c>
      <c r="C324" s="1">
        <v>190.481188</v>
      </c>
      <c r="D324" s="70">
        <v>0.37696895760937882</v>
      </c>
      <c r="E324" t="b">
        <f>EXACT(Anketa!$E$5,'Biotopi poligonos'!A324)</f>
        <v>0</v>
      </c>
      <c r="F324" t="str">
        <f>IF(E324=TRUE,COUNTIF($E$3:E324,TRUE),"")</f>
        <v/>
      </c>
      <c r="G324" t="str">
        <f>IFERROR(INDEX($B$3:$B$1772,MATCH(ROWS($F$3:F324),$F$3:$F$1772,0)),"")</f>
        <v/>
      </c>
    </row>
    <row r="325" spans="1:7">
      <c r="A325" s="71">
        <v>116</v>
      </c>
      <c r="B325" s="60" t="s">
        <v>151</v>
      </c>
      <c r="C325" s="1">
        <v>0.45516800000000002</v>
      </c>
      <c r="D325" s="70">
        <v>9.0079344999226772E-4</v>
      </c>
      <c r="E325" t="b">
        <f>EXACT(Anketa!$E$5,'Biotopi poligonos'!A325)</f>
        <v>0</v>
      </c>
      <c r="F325" t="str">
        <f>IF(E325=TRUE,COUNTIF($E$3:E325,TRUE),"")</f>
        <v/>
      </c>
      <c r="G325" t="str">
        <f>IFERROR(INDEX($B$3:$B$1772,MATCH(ROWS($F$3:F325),$F$3:$F$1772,0)),"")</f>
        <v/>
      </c>
    </row>
    <row r="326" spans="1:7">
      <c r="A326" s="72">
        <v>118</v>
      </c>
      <c r="B326" s="60">
        <v>6510</v>
      </c>
      <c r="C326" s="1">
        <v>1.878503</v>
      </c>
      <c r="D326" s="70">
        <v>0.74227067685810377</v>
      </c>
      <c r="E326" t="b">
        <f>EXACT(Anketa!$E$5,'Biotopi poligonos'!A326)</f>
        <v>0</v>
      </c>
      <c r="F326" t="str">
        <f>IF(E326=TRUE,COUNTIF($E$3:E326,TRUE),"")</f>
        <v/>
      </c>
      <c r="G326" t="str">
        <f>IFERROR(INDEX($B$3:$B$1772,MATCH(ROWS($F$3:F326),$F$3:$F$1772,0)),"")</f>
        <v/>
      </c>
    </row>
    <row r="327" spans="1:7">
      <c r="A327" s="72">
        <v>125</v>
      </c>
      <c r="B327" s="60">
        <v>6510</v>
      </c>
      <c r="C327" s="1">
        <v>6.8742400000000004</v>
      </c>
      <c r="D327" s="70">
        <v>0.89044328900702341</v>
      </c>
      <c r="E327" t="b">
        <f>EXACT(Anketa!$E$5,'Biotopi poligonos'!A327)</f>
        <v>0</v>
      </c>
      <c r="F327" t="str">
        <f>IF(E327=TRUE,COUNTIF($E$3:E327,TRUE),"")</f>
        <v/>
      </c>
      <c r="G327" t="str">
        <f>IFERROR(INDEX($B$3:$B$1772,MATCH(ROWS($F$3:F327),$F$3:$F$1772,0)),"")</f>
        <v/>
      </c>
    </row>
    <row r="328" spans="1:7">
      <c r="A328" s="71">
        <v>128</v>
      </c>
      <c r="B328" s="60">
        <v>6210</v>
      </c>
      <c r="C328" s="1">
        <v>3.543234</v>
      </c>
      <c r="D328" s="70">
        <v>7.772300864757129E-3</v>
      </c>
      <c r="E328" t="b">
        <f>EXACT(Anketa!$E$5,'Biotopi poligonos'!A328)</f>
        <v>0</v>
      </c>
      <c r="F328" t="str">
        <f>IF(E328=TRUE,COUNTIF($E$3:E328,TRUE),"")</f>
        <v/>
      </c>
      <c r="G328" t="str">
        <f>IFERROR(INDEX($B$3:$B$1772,MATCH(ROWS($F$3:F328),$F$3:$F$1772,0)),"")</f>
        <v/>
      </c>
    </row>
    <row r="329" spans="1:7">
      <c r="A329" s="71">
        <v>128</v>
      </c>
      <c r="B329" s="60" t="s">
        <v>153</v>
      </c>
      <c r="C329" s="1">
        <v>56.983474999999999</v>
      </c>
      <c r="D329" s="70">
        <v>0.1249967436582981</v>
      </c>
      <c r="E329" t="b">
        <f>EXACT(Anketa!$E$5,'Biotopi poligonos'!A329)</f>
        <v>0</v>
      </c>
      <c r="F329" t="str">
        <f>IF(E329=TRUE,COUNTIF($E$3:E329,TRUE),"")</f>
        <v/>
      </c>
      <c r="G329" t="str">
        <f>IFERROR(INDEX($B$3:$B$1772,MATCH(ROWS($F$3:F329),$F$3:$F$1772,0)),"")</f>
        <v/>
      </c>
    </row>
    <row r="330" spans="1:7">
      <c r="A330" s="71">
        <v>128</v>
      </c>
      <c r="B330" s="60">
        <v>6410</v>
      </c>
      <c r="C330" s="1">
        <v>37.405489000000003</v>
      </c>
      <c r="D330" s="70">
        <v>8.2051231869349664E-2</v>
      </c>
      <c r="E330" t="b">
        <f>EXACT(Anketa!$E$5,'Biotopi poligonos'!A330)</f>
        <v>0</v>
      </c>
      <c r="F330" t="str">
        <f>IF(E330=TRUE,COUNTIF($E$3:E330,TRUE),"")</f>
        <v/>
      </c>
      <c r="G330" t="str">
        <f>IFERROR(INDEX($B$3:$B$1772,MATCH(ROWS($F$3:F330),$F$3:$F$1772,0)),"")</f>
        <v/>
      </c>
    </row>
    <row r="331" spans="1:7">
      <c r="A331" s="71">
        <v>128</v>
      </c>
      <c r="B331" s="60">
        <v>6450</v>
      </c>
      <c r="C331" s="1">
        <v>104.682529</v>
      </c>
      <c r="D331" s="70">
        <v>0.22962754101808214</v>
      </c>
      <c r="E331" t="b">
        <f>EXACT(Anketa!$E$5,'Biotopi poligonos'!A331)</f>
        <v>0</v>
      </c>
      <c r="F331" t="str">
        <f>IF(E331=TRUE,COUNTIF($E$3:E331,TRUE),"")</f>
        <v/>
      </c>
      <c r="G331" t="str">
        <f>IFERROR(INDEX($B$3:$B$1772,MATCH(ROWS($F$3:F331),$F$3:$F$1772,0)),"")</f>
        <v/>
      </c>
    </row>
    <row r="332" spans="1:7">
      <c r="A332" s="71">
        <v>128</v>
      </c>
      <c r="B332" s="60">
        <v>6510</v>
      </c>
      <c r="C332" s="1">
        <v>23.457473</v>
      </c>
      <c r="D332" s="70">
        <v>5.1455404210649654E-2</v>
      </c>
      <c r="E332" t="b">
        <f>EXACT(Anketa!$E$5,'Biotopi poligonos'!A332)</f>
        <v>0</v>
      </c>
      <c r="F332" t="str">
        <f>IF(E332=TRUE,COUNTIF($E$3:E332,TRUE),"")</f>
        <v/>
      </c>
      <c r="G332" t="str">
        <f>IFERROR(INDEX($B$3:$B$1772,MATCH(ROWS($F$3:F332),$F$3:$F$1772,0)),"")</f>
        <v/>
      </c>
    </row>
    <row r="333" spans="1:7">
      <c r="A333" s="71">
        <v>128</v>
      </c>
      <c r="B333" s="60">
        <v>7140</v>
      </c>
      <c r="C333" s="1">
        <v>1.904488</v>
      </c>
      <c r="D333" s="70">
        <v>4.1776111115776086E-3</v>
      </c>
      <c r="E333" t="b">
        <f>EXACT(Anketa!$E$5,'Biotopi poligonos'!A333)</f>
        <v>0</v>
      </c>
      <c r="F333" t="str">
        <f>IF(E333=TRUE,COUNTIF($E$3:E333,TRUE),"")</f>
        <v/>
      </c>
      <c r="G333" t="str">
        <f>IFERROR(INDEX($B$3:$B$1772,MATCH(ROWS($F$3:F333),$F$3:$F$1772,0)),"")</f>
        <v/>
      </c>
    </row>
    <row r="334" spans="1:7">
      <c r="A334" s="71">
        <v>128</v>
      </c>
      <c r="B334" s="60">
        <v>9160</v>
      </c>
      <c r="C334" s="1">
        <v>1.4763329999999999</v>
      </c>
      <c r="D334" s="70">
        <v>3.2384268870104221E-3</v>
      </c>
      <c r="E334" t="b">
        <f>EXACT(Anketa!$E$5,'Biotopi poligonos'!A334)</f>
        <v>0</v>
      </c>
      <c r="F334" t="str">
        <f>IF(E334=TRUE,COUNTIF($E$3:E334,TRUE),"")</f>
        <v/>
      </c>
      <c r="G334" t="str">
        <f>IFERROR(INDEX($B$3:$B$1772,MATCH(ROWS($F$3:F334),$F$3:$F$1772,0)),"")</f>
        <v/>
      </c>
    </row>
    <row r="335" spans="1:7">
      <c r="A335" s="71">
        <v>130</v>
      </c>
      <c r="B335" s="60" t="s">
        <v>156</v>
      </c>
      <c r="C335" s="1">
        <v>0.98327699999999996</v>
      </c>
      <c r="D335" s="70">
        <v>1.531590243281815E-2</v>
      </c>
      <c r="E335" t="b">
        <f>EXACT(Anketa!$E$5,'Biotopi poligonos'!A335)</f>
        <v>0</v>
      </c>
      <c r="F335" t="str">
        <f>IF(E335=TRUE,COUNTIF($E$3:E335,TRUE),"")</f>
        <v/>
      </c>
      <c r="G335" t="str">
        <f>IFERROR(INDEX($B$3:$B$1772,MATCH(ROWS($F$3:F335),$F$3:$F$1772,0)),"")</f>
        <v/>
      </c>
    </row>
    <row r="336" spans="1:7">
      <c r="A336" s="71">
        <v>130</v>
      </c>
      <c r="B336" s="60" t="s">
        <v>153</v>
      </c>
      <c r="C336" s="1">
        <v>3.5499610000000001</v>
      </c>
      <c r="D336" s="70">
        <v>5.529556403364419E-2</v>
      </c>
      <c r="E336" t="b">
        <f>EXACT(Anketa!$E$5,'Biotopi poligonos'!A336)</f>
        <v>0</v>
      </c>
      <c r="F336" t="str">
        <f>IF(E336=TRUE,COUNTIF($E$3:E336,TRUE),"")</f>
        <v/>
      </c>
      <c r="G336" t="str">
        <f>IFERROR(INDEX($B$3:$B$1772,MATCH(ROWS($F$3:F336),$F$3:$F$1772,0)),"")</f>
        <v/>
      </c>
    </row>
    <row r="337" spans="1:7">
      <c r="A337" s="71">
        <v>130</v>
      </c>
      <c r="B337" s="60">
        <v>6410</v>
      </c>
      <c r="C337" s="1">
        <v>40.695309000000002</v>
      </c>
      <c r="D337" s="70">
        <v>0.63388585527515273</v>
      </c>
      <c r="E337" t="b">
        <f>EXACT(Anketa!$E$5,'Biotopi poligonos'!A337)</f>
        <v>0</v>
      </c>
      <c r="F337" t="str">
        <f>IF(E337=TRUE,COUNTIF($E$3:E337,TRUE),"")</f>
        <v/>
      </c>
      <c r="G337" t="str">
        <f>IFERROR(INDEX($B$3:$B$1772,MATCH(ROWS($F$3:F337),$F$3:$F$1772,0)),"")</f>
        <v/>
      </c>
    </row>
    <row r="338" spans="1:7">
      <c r="A338" s="71">
        <v>130</v>
      </c>
      <c r="B338" s="60">
        <v>6510</v>
      </c>
      <c r="C338" s="1">
        <v>3.3220019999999999</v>
      </c>
      <c r="D338" s="70">
        <v>5.1744786579597364E-2</v>
      </c>
      <c r="E338" t="b">
        <f>EXACT(Anketa!$E$5,'Biotopi poligonos'!A338)</f>
        <v>0</v>
      </c>
      <c r="F338" t="str">
        <f>IF(E338=TRUE,COUNTIF($E$3:E338,TRUE),"")</f>
        <v/>
      </c>
      <c r="G338" t="str">
        <f>IFERROR(INDEX($B$3:$B$1772,MATCH(ROWS($F$3:F338),$F$3:$F$1772,0)),"")</f>
        <v/>
      </c>
    </row>
    <row r="339" spans="1:7">
      <c r="A339" s="71">
        <v>131</v>
      </c>
      <c r="B339" s="60">
        <v>7140</v>
      </c>
      <c r="C339" s="1">
        <v>3.5365899999999999</v>
      </c>
      <c r="D339" s="70">
        <v>2.4128487431155223E-2</v>
      </c>
      <c r="E339" t="b">
        <f>EXACT(Anketa!$E$5,'Biotopi poligonos'!A339)</f>
        <v>0</v>
      </c>
      <c r="F339" t="str">
        <f>IF(E339=TRUE,COUNTIF($E$3:E339,TRUE),"")</f>
        <v/>
      </c>
      <c r="G339" t="str">
        <f>IFERROR(INDEX($B$3:$B$1772,MATCH(ROWS($F$3:F339),$F$3:$F$1772,0)),"")</f>
        <v/>
      </c>
    </row>
    <row r="340" spans="1:7">
      <c r="A340" s="71">
        <v>131</v>
      </c>
      <c r="B340" s="60" t="s">
        <v>148</v>
      </c>
      <c r="C340" s="1">
        <v>2.1511779999999998</v>
      </c>
      <c r="D340" s="70">
        <v>1.467647404284286E-2</v>
      </c>
      <c r="E340" t="b">
        <f>EXACT(Anketa!$E$5,'Biotopi poligonos'!A340)</f>
        <v>0</v>
      </c>
      <c r="F340" t="str">
        <f>IF(E340=TRUE,COUNTIF($E$3:E340,TRUE),"")</f>
        <v/>
      </c>
      <c r="G340" t="str">
        <f>IFERROR(INDEX($B$3:$B$1772,MATCH(ROWS($F$3:F340),$F$3:$F$1772,0)),"")</f>
        <v/>
      </c>
    </row>
    <row r="341" spans="1:7">
      <c r="A341" s="71">
        <v>131</v>
      </c>
      <c r="B341" s="60" t="s">
        <v>149</v>
      </c>
      <c r="C341" s="1">
        <v>9.3422979999999995</v>
      </c>
      <c r="D341" s="70">
        <v>6.3738097961908671E-2</v>
      </c>
      <c r="E341" t="b">
        <f>EXACT(Anketa!$E$5,'Biotopi poligonos'!A341)</f>
        <v>0</v>
      </c>
      <c r="F341" t="str">
        <f>IF(E341=TRUE,COUNTIF($E$3:E341,TRUE),"")</f>
        <v/>
      </c>
      <c r="G341" t="str">
        <f>IFERROR(INDEX($B$3:$B$1772,MATCH(ROWS($F$3:F341),$F$3:$F$1772,0)),"")</f>
        <v/>
      </c>
    </row>
    <row r="342" spans="1:7">
      <c r="A342" s="71">
        <v>131</v>
      </c>
      <c r="B342" s="60" t="s">
        <v>150</v>
      </c>
      <c r="C342" s="1">
        <v>50.642214000000003</v>
      </c>
      <c r="D342" s="70">
        <v>0.34550796784045457</v>
      </c>
      <c r="E342" t="b">
        <f>EXACT(Anketa!$E$5,'Biotopi poligonos'!A342)</f>
        <v>0</v>
      </c>
      <c r="F342" t="str">
        <f>IF(E342=TRUE,COUNTIF($E$3:E342,TRUE),"")</f>
        <v/>
      </c>
      <c r="G342" t="str">
        <f>IFERROR(INDEX($B$3:$B$1772,MATCH(ROWS($F$3:F342),$F$3:$F$1772,0)),"")</f>
        <v/>
      </c>
    </row>
    <row r="343" spans="1:7">
      <c r="A343" s="72">
        <v>134</v>
      </c>
      <c r="B343" s="60" t="s">
        <v>153</v>
      </c>
      <c r="C343" s="1">
        <v>14.794632</v>
      </c>
      <c r="D343" s="70">
        <v>0.66338221155204269</v>
      </c>
      <c r="E343" t="b">
        <f>EXACT(Anketa!$E$5,'Biotopi poligonos'!A343)</f>
        <v>0</v>
      </c>
      <c r="F343" t="str">
        <f>IF(E343=TRUE,COUNTIF($E$3:E343,TRUE),"")</f>
        <v/>
      </c>
      <c r="G343" t="str">
        <f>IFERROR(INDEX($B$3:$B$1772,MATCH(ROWS($F$3:F343),$F$3:$F$1772,0)),"")</f>
        <v/>
      </c>
    </row>
    <row r="344" spans="1:7">
      <c r="A344" s="72">
        <v>135</v>
      </c>
      <c r="B344" s="60">
        <v>6410</v>
      </c>
      <c r="C344" s="1">
        <v>7.7747609999999998</v>
      </c>
      <c r="D344" s="70">
        <v>0.21986707573286282</v>
      </c>
      <c r="E344" t="b">
        <f>EXACT(Anketa!$E$5,'Biotopi poligonos'!A344)</f>
        <v>0</v>
      </c>
      <c r="F344" t="str">
        <f>IF(E344=TRUE,COUNTIF($E$3:E344,TRUE),"")</f>
        <v/>
      </c>
      <c r="G344" t="str">
        <f>IFERROR(INDEX($B$3:$B$1772,MATCH(ROWS($F$3:F344),$F$3:$F$1772,0)),"")</f>
        <v/>
      </c>
    </row>
    <row r="345" spans="1:7">
      <c r="A345" s="71">
        <v>136</v>
      </c>
      <c r="B345" s="60" t="s">
        <v>154</v>
      </c>
      <c r="C345" s="1">
        <v>31.573079</v>
      </c>
      <c r="D345" s="70">
        <v>0.13097864548971602</v>
      </c>
      <c r="E345" t="b">
        <f>EXACT(Anketa!$E$5,'Biotopi poligonos'!A345)</f>
        <v>0</v>
      </c>
      <c r="F345" t="str">
        <f>IF(E345=TRUE,COUNTIF($E$3:E345,TRUE),"")</f>
        <v/>
      </c>
      <c r="G345" t="str">
        <f>IFERROR(INDEX($B$3:$B$1772,MATCH(ROWS($F$3:F345),$F$3:$F$1772,0)),"")</f>
        <v/>
      </c>
    </row>
    <row r="346" spans="1:7">
      <c r="A346" s="71">
        <v>136</v>
      </c>
      <c r="B346" s="60" t="s">
        <v>148</v>
      </c>
      <c r="C346" s="1">
        <v>16.145764</v>
      </c>
      <c r="D346" s="70">
        <v>6.6979539724859247E-2</v>
      </c>
      <c r="E346" t="b">
        <f>EXACT(Anketa!$E$5,'Biotopi poligonos'!A346)</f>
        <v>0</v>
      </c>
      <c r="F346" t="str">
        <f>IF(E346=TRUE,COUNTIF($E$3:E346,TRUE),"")</f>
        <v/>
      </c>
      <c r="G346" t="str">
        <f>IFERROR(INDEX($B$3:$B$1772,MATCH(ROWS($F$3:F346),$F$3:$F$1772,0)),"")</f>
        <v/>
      </c>
    </row>
    <row r="347" spans="1:7">
      <c r="A347" s="71">
        <v>136</v>
      </c>
      <c r="B347" s="60">
        <v>9050</v>
      </c>
      <c r="C347" s="1">
        <v>1.4294089999999999</v>
      </c>
      <c r="D347" s="70">
        <v>5.929800342589631E-3</v>
      </c>
      <c r="E347" t="b">
        <f>EXACT(Anketa!$E$5,'Biotopi poligonos'!A347)</f>
        <v>0</v>
      </c>
      <c r="F347" t="str">
        <f>IF(E347=TRUE,COUNTIF($E$3:E347,TRUE),"")</f>
        <v/>
      </c>
      <c r="G347" t="str">
        <f>IFERROR(INDEX($B$3:$B$1772,MATCH(ROWS($F$3:F347),$F$3:$F$1772,0)),"")</f>
        <v/>
      </c>
    </row>
    <row r="348" spans="1:7">
      <c r="A348" s="71">
        <v>136</v>
      </c>
      <c r="B348" s="60" t="s">
        <v>150</v>
      </c>
      <c r="C348" s="1">
        <v>33.919834000000002</v>
      </c>
      <c r="D348" s="70">
        <v>0.1407139896794993</v>
      </c>
      <c r="E348" t="b">
        <f>EXACT(Anketa!$E$5,'Biotopi poligonos'!A348)</f>
        <v>0</v>
      </c>
      <c r="F348" t="str">
        <f>IF(E348=TRUE,COUNTIF($E$3:E348,TRUE),"")</f>
        <v/>
      </c>
      <c r="G348" t="str">
        <f>IFERROR(INDEX($B$3:$B$1772,MATCH(ROWS($F$3:F348),$F$3:$F$1772,0)),"")</f>
        <v/>
      </c>
    </row>
    <row r="349" spans="1:7">
      <c r="A349" s="71">
        <v>136</v>
      </c>
      <c r="B349" s="60" t="s">
        <v>151</v>
      </c>
      <c r="C349" s="1">
        <v>128.95753999999999</v>
      </c>
      <c r="D349" s="70">
        <v>0.53497107187062343</v>
      </c>
      <c r="E349" t="b">
        <f>EXACT(Anketa!$E$5,'Biotopi poligonos'!A349)</f>
        <v>0</v>
      </c>
      <c r="F349" t="str">
        <f>IF(E349=TRUE,COUNTIF($E$3:E349,TRUE),"")</f>
        <v/>
      </c>
      <c r="G349" t="str">
        <f>IFERROR(INDEX($B$3:$B$1772,MATCH(ROWS($F$3:F349),$F$3:$F$1772,0)),"")</f>
        <v/>
      </c>
    </row>
    <row r="350" spans="1:7">
      <c r="A350" s="71">
        <v>137</v>
      </c>
      <c r="B350" s="60">
        <v>6410</v>
      </c>
      <c r="C350" s="1">
        <v>49.043228999999997</v>
      </c>
      <c r="D350" s="70">
        <v>0.38044493612180696</v>
      </c>
      <c r="E350" t="b">
        <f>EXACT(Anketa!$E$5,'Biotopi poligonos'!A350)</f>
        <v>0</v>
      </c>
      <c r="F350" t="str">
        <f>IF(E350=TRUE,COUNTIF($E$3:E350,TRUE),"")</f>
        <v/>
      </c>
      <c r="G350" t="str">
        <f>IFERROR(INDEX($B$3:$B$1772,MATCH(ROWS($F$3:F350),$F$3:$F$1772,0)),"")</f>
        <v/>
      </c>
    </row>
    <row r="351" spans="1:7">
      <c r="A351" s="71">
        <v>137</v>
      </c>
      <c r="B351" s="60" t="s">
        <v>157</v>
      </c>
      <c r="C351" s="1">
        <v>0.394067</v>
      </c>
      <c r="D351" s="70">
        <v>3.0569111720338011E-3</v>
      </c>
      <c r="E351" t="b">
        <f>EXACT(Anketa!$E$5,'Biotopi poligonos'!A351)</f>
        <v>0</v>
      </c>
      <c r="F351" t="str">
        <f>IF(E351=TRUE,COUNTIF($E$3:E351,TRUE),"")</f>
        <v/>
      </c>
      <c r="G351" t="str">
        <f>IFERROR(INDEX($B$3:$B$1772,MATCH(ROWS($F$3:F351),$F$3:$F$1772,0)),"")</f>
        <v/>
      </c>
    </row>
    <row r="352" spans="1:7">
      <c r="A352" s="71">
        <v>137</v>
      </c>
      <c r="B352" s="60">
        <v>7230</v>
      </c>
      <c r="C352" s="1">
        <v>4.0192059999999996</v>
      </c>
      <c r="D352" s="70">
        <v>3.1178342069001681E-2</v>
      </c>
      <c r="E352" t="b">
        <f>EXACT(Anketa!$E$5,'Biotopi poligonos'!A352)</f>
        <v>0</v>
      </c>
      <c r="F352" t="str">
        <f>IF(E352=TRUE,COUNTIF($E$3:E352,TRUE),"")</f>
        <v/>
      </c>
      <c r="G352" t="str">
        <f>IFERROR(INDEX($B$3:$B$1772,MATCH(ROWS($F$3:F352),$F$3:$F$1772,0)),"")</f>
        <v/>
      </c>
    </row>
    <row r="353" spans="1:7">
      <c r="A353" s="71">
        <v>138</v>
      </c>
      <c r="B353" s="60">
        <v>3260</v>
      </c>
      <c r="C353" s="1">
        <v>0.60456600000000005</v>
      </c>
      <c r="D353" s="70">
        <v>5.2746752871980752E-4</v>
      </c>
      <c r="E353" t="b">
        <f>EXACT(Anketa!$E$5,'Biotopi poligonos'!A353)</f>
        <v>0</v>
      </c>
      <c r="F353" t="str">
        <f>IF(E353=TRUE,COUNTIF($E$3:E353,TRUE),"")</f>
        <v/>
      </c>
      <c r="G353" t="str">
        <f>IFERROR(INDEX($B$3:$B$1772,MATCH(ROWS($F$3:F353),$F$3:$F$1772,0)),"")</f>
        <v/>
      </c>
    </row>
    <row r="354" spans="1:7">
      <c r="A354" s="71">
        <v>138</v>
      </c>
      <c r="B354" s="60">
        <v>7140</v>
      </c>
      <c r="C354" s="1">
        <v>3.5152320000000001</v>
      </c>
      <c r="D354" s="70">
        <v>3.0669451075925318E-3</v>
      </c>
      <c r="E354" t="b">
        <f>EXACT(Anketa!$E$5,'Biotopi poligonos'!A354)</f>
        <v>0</v>
      </c>
      <c r="F354" t="str">
        <f>IF(E354=TRUE,COUNTIF($E$3:E354,TRUE),"")</f>
        <v/>
      </c>
      <c r="G354" t="str">
        <f>IFERROR(INDEX($B$3:$B$1772,MATCH(ROWS($F$3:F354),$F$3:$F$1772,0)),"")</f>
        <v/>
      </c>
    </row>
    <row r="355" spans="1:7">
      <c r="A355" s="71">
        <v>138</v>
      </c>
      <c r="B355" s="60">
        <v>7160</v>
      </c>
      <c r="C355" s="1">
        <v>0.28276299999999999</v>
      </c>
      <c r="D355" s="70">
        <v>2.467030908509558E-4</v>
      </c>
      <c r="E355" t="b">
        <f>EXACT(Anketa!$E$5,'Biotopi poligonos'!A355)</f>
        <v>0</v>
      </c>
      <c r="F355" t="str">
        <f>IF(E355=TRUE,COUNTIF($E$3:E355,TRUE),"")</f>
        <v/>
      </c>
      <c r="G355" t="str">
        <f>IFERROR(INDEX($B$3:$B$1772,MATCH(ROWS($F$3:F355),$F$3:$F$1772,0)),"")</f>
        <v/>
      </c>
    </row>
    <row r="356" spans="1:7">
      <c r="A356" s="71">
        <v>138</v>
      </c>
      <c r="B356" s="60" t="s">
        <v>148</v>
      </c>
      <c r="C356" s="1">
        <v>16.256281000000001</v>
      </c>
      <c r="D356" s="70">
        <v>1.4183166710077581E-2</v>
      </c>
      <c r="E356" t="b">
        <f>EXACT(Anketa!$E$5,'Biotopi poligonos'!A356)</f>
        <v>0</v>
      </c>
      <c r="F356" t="str">
        <f>IF(E356=TRUE,COUNTIF($E$3:E356,TRUE),"")</f>
        <v/>
      </c>
      <c r="G356" t="str">
        <f>IFERROR(INDEX($B$3:$B$1772,MATCH(ROWS($F$3:F356),$F$3:$F$1772,0)),"")</f>
        <v/>
      </c>
    </row>
    <row r="357" spans="1:7">
      <c r="A357" s="71">
        <v>138</v>
      </c>
      <c r="B357" s="60" t="s">
        <v>149</v>
      </c>
      <c r="C357" s="1">
        <v>195.25623200000001</v>
      </c>
      <c r="D357" s="70">
        <v>0.17035579599279715</v>
      </c>
      <c r="E357" t="b">
        <f>EXACT(Anketa!$E$5,'Biotopi poligonos'!A357)</f>
        <v>0</v>
      </c>
      <c r="F357" t="str">
        <f>IF(E357=TRUE,COUNTIF($E$3:E357,TRUE),"")</f>
        <v/>
      </c>
      <c r="G357" t="str">
        <f>IFERROR(INDEX($B$3:$B$1772,MATCH(ROWS($F$3:F357),$F$3:$F$1772,0)),"")</f>
        <v/>
      </c>
    </row>
    <row r="358" spans="1:7">
      <c r="A358" s="71">
        <v>138</v>
      </c>
      <c r="B358" s="60">
        <v>9050</v>
      </c>
      <c r="C358" s="1">
        <v>55.890797999999997</v>
      </c>
      <c r="D358" s="70">
        <v>4.8763213775233738E-2</v>
      </c>
      <c r="E358" t="b">
        <f>EXACT(Anketa!$E$5,'Biotopi poligonos'!A358)</f>
        <v>0</v>
      </c>
      <c r="F358" t="str">
        <f>IF(E358=TRUE,COUNTIF($E$3:E358,TRUE),"")</f>
        <v/>
      </c>
      <c r="G358" t="str">
        <f>IFERROR(INDEX($B$3:$B$1772,MATCH(ROWS($F$3:F358),$F$3:$F$1772,0)),"")</f>
        <v/>
      </c>
    </row>
    <row r="359" spans="1:7">
      <c r="A359" s="71">
        <v>138</v>
      </c>
      <c r="B359" s="60" t="s">
        <v>158</v>
      </c>
      <c r="C359" s="1">
        <v>103.286377</v>
      </c>
      <c r="D359" s="70">
        <v>9.0114578104975085E-2</v>
      </c>
      <c r="E359" t="b">
        <f>EXACT(Anketa!$E$5,'Biotopi poligonos'!A359)</f>
        <v>0</v>
      </c>
      <c r="F359" t="str">
        <f>IF(E359=TRUE,COUNTIF($E$3:E359,TRUE),"")</f>
        <v/>
      </c>
      <c r="G359" t="str">
        <f>IFERROR(INDEX($B$3:$B$1772,MATCH(ROWS($F$3:F359),$F$3:$F$1772,0)),"")</f>
        <v/>
      </c>
    </row>
    <row r="360" spans="1:7">
      <c r="A360" s="71">
        <v>138</v>
      </c>
      <c r="B360" s="60" t="s">
        <v>151</v>
      </c>
      <c r="C360" s="1">
        <v>11.341672000000001</v>
      </c>
      <c r="D360" s="70">
        <v>9.8953029138102999E-3</v>
      </c>
      <c r="E360" t="b">
        <f>EXACT(Anketa!$E$5,'Biotopi poligonos'!A360)</f>
        <v>0</v>
      </c>
      <c r="F360" t="str">
        <f>IF(E360=TRUE,COUNTIF($E$3:E360,TRUE),"")</f>
        <v/>
      </c>
      <c r="G360" t="str">
        <f>IFERROR(INDEX($B$3:$B$1772,MATCH(ROWS($F$3:F360),$F$3:$F$1772,0)),"")</f>
        <v/>
      </c>
    </row>
    <row r="361" spans="1:7">
      <c r="A361" s="71">
        <v>138</v>
      </c>
      <c r="B361" s="60" t="s">
        <v>152</v>
      </c>
      <c r="C361" s="1">
        <v>0.426398</v>
      </c>
      <c r="D361" s="70">
        <v>3.7202075424530736E-4</v>
      </c>
      <c r="E361" t="b">
        <f>EXACT(Anketa!$E$5,'Biotopi poligonos'!A361)</f>
        <v>0</v>
      </c>
      <c r="F361" t="str">
        <f>IF(E361=TRUE,COUNTIF($E$3:E361,TRUE),"")</f>
        <v/>
      </c>
      <c r="G361" t="str">
        <f>IFERROR(INDEX($B$3:$B$1772,MATCH(ROWS($F$3:F361),$F$3:$F$1772,0)),"")</f>
        <v/>
      </c>
    </row>
    <row r="362" spans="1:7">
      <c r="A362" s="71">
        <v>139</v>
      </c>
      <c r="B362" s="60">
        <v>3260</v>
      </c>
      <c r="C362" s="1">
        <v>36.412897000000001</v>
      </c>
      <c r="D362" s="70">
        <v>2.364595418972365E-2</v>
      </c>
      <c r="E362" t="b">
        <f>EXACT(Anketa!$E$5,'Biotopi poligonos'!A362)</f>
        <v>0</v>
      </c>
      <c r="F362" t="str">
        <f>IF(E362=TRUE,COUNTIF($E$3:E362,TRUE),"")</f>
        <v/>
      </c>
      <c r="G362" t="str">
        <f>IFERROR(INDEX($B$3:$B$1772,MATCH(ROWS($F$3:F362),$F$3:$F$1772,0)),"")</f>
        <v/>
      </c>
    </row>
    <row r="363" spans="1:7">
      <c r="A363" s="71">
        <v>139</v>
      </c>
      <c r="B363" s="60" t="s">
        <v>156</v>
      </c>
      <c r="C363" s="1">
        <v>1.623394</v>
      </c>
      <c r="D363" s="70">
        <v>1.0542061554693722E-3</v>
      </c>
      <c r="E363" t="b">
        <f>EXACT(Anketa!$E$5,'Biotopi poligonos'!A363)</f>
        <v>0</v>
      </c>
      <c r="F363" t="str">
        <f>IF(E363=TRUE,COUNTIF($E$3:E363,TRUE),"")</f>
        <v/>
      </c>
      <c r="G363" t="str">
        <f>IFERROR(INDEX($B$3:$B$1772,MATCH(ROWS($F$3:F363),$F$3:$F$1772,0)),"")</f>
        <v/>
      </c>
    </row>
    <row r="364" spans="1:7">
      <c r="A364" s="71">
        <v>139</v>
      </c>
      <c r="B364" s="60" t="s">
        <v>153</v>
      </c>
      <c r="C364" s="1">
        <v>17.119553</v>
      </c>
      <c r="D364" s="70">
        <v>1.1117164503185398E-2</v>
      </c>
      <c r="E364" t="b">
        <f>EXACT(Anketa!$E$5,'Biotopi poligonos'!A364)</f>
        <v>0</v>
      </c>
      <c r="F364" t="str">
        <f>IF(E364=TRUE,COUNTIF($E$3:E364,TRUE),"")</f>
        <v/>
      </c>
      <c r="G364" t="str">
        <f>IFERROR(INDEX($B$3:$B$1772,MATCH(ROWS($F$3:F364),$F$3:$F$1772,0)),"")</f>
        <v/>
      </c>
    </row>
    <row r="365" spans="1:7">
      <c r="A365" s="71">
        <v>139</v>
      </c>
      <c r="B365" s="60">
        <v>6450</v>
      </c>
      <c r="C365" s="1">
        <v>253.32277099999999</v>
      </c>
      <c r="D365" s="70">
        <v>0.16450376464909822</v>
      </c>
      <c r="E365" t="b">
        <f>EXACT(Anketa!$E$5,'Biotopi poligonos'!A365)</f>
        <v>0</v>
      </c>
      <c r="F365" t="str">
        <f>IF(E365=TRUE,COUNTIF($E$3:E365,TRUE),"")</f>
        <v/>
      </c>
      <c r="G365" t="str">
        <f>IFERROR(INDEX($B$3:$B$1772,MATCH(ROWS($F$3:F365),$F$3:$F$1772,0)),"")</f>
        <v/>
      </c>
    </row>
    <row r="366" spans="1:7">
      <c r="A366" s="71">
        <v>139</v>
      </c>
      <c r="B366" s="60">
        <v>7160</v>
      </c>
      <c r="C366" s="1">
        <v>0.193525</v>
      </c>
      <c r="D366" s="70">
        <v>1.2567204648853591E-4</v>
      </c>
      <c r="E366" t="b">
        <f>EXACT(Anketa!$E$5,'Biotopi poligonos'!A366)</f>
        <v>0</v>
      </c>
      <c r="F366" t="str">
        <f>IF(E366=TRUE,COUNTIF($E$3:E366,TRUE),"")</f>
        <v/>
      </c>
      <c r="G366" t="str">
        <f>IFERROR(INDEX($B$3:$B$1772,MATCH(ROWS($F$3:F366),$F$3:$F$1772,0)),"")</f>
        <v/>
      </c>
    </row>
    <row r="367" spans="1:7">
      <c r="A367" s="71">
        <v>139</v>
      </c>
      <c r="B367" s="60" t="s">
        <v>148</v>
      </c>
      <c r="C367" s="1">
        <v>111.054535</v>
      </c>
      <c r="D367" s="70">
        <v>7.2117042683285046E-2</v>
      </c>
      <c r="E367" t="b">
        <f>EXACT(Anketa!$E$5,'Biotopi poligonos'!A367)</f>
        <v>0</v>
      </c>
      <c r="F367" t="str">
        <f>IF(E367=TRUE,COUNTIF($E$3:E367,TRUE),"")</f>
        <v/>
      </c>
      <c r="G367" t="str">
        <f>IFERROR(INDEX($B$3:$B$1772,MATCH(ROWS($F$3:F367),$F$3:$F$1772,0)),"")</f>
        <v/>
      </c>
    </row>
    <row r="368" spans="1:7">
      <c r="A368" s="71">
        <v>139</v>
      </c>
      <c r="B368" s="60">
        <v>9050</v>
      </c>
      <c r="C368" s="1">
        <v>35.157361000000002</v>
      </c>
      <c r="D368" s="70">
        <v>2.2830629148721041E-2</v>
      </c>
      <c r="E368" t="b">
        <f>EXACT(Anketa!$E$5,'Biotopi poligonos'!A368)</f>
        <v>0</v>
      </c>
      <c r="F368" t="str">
        <f>IF(E368=TRUE,COUNTIF($E$3:E368,TRUE),"")</f>
        <v/>
      </c>
      <c r="G368" t="str">
        <f>IFERROR(INDEX($B$3:$B$1772,MATCH(ROWS($F$3:F368),$F$3:$F$1772,0)),"")</f>
        <v/>
      </c>
    </row>
    <row r="369" spans="1:7">
      <c r="A369" s="71">
        <v>139</v>
      </c>
      <c r="B369" s="60" t="s">
        <v>150</v>
      </c>
      <c r="C369" s="1">
        <v>95.558012000000005</v>
      </c>
      <c r="D369" s="70">
        <v>6.2053847959778183E-2</v>
      </c>
      <c r="E369" t="b">
        <f>EXACT(Anketa!$E$5,'Biotopi poligonos'!A369)</f>
        <v>0</v>
      </c>
      <c r="F369" t="str">
        <f>IF(E369=TRUE,COUNTIF($E$3:E369,TRUE),"")</f>
        <v/>
      </c>
      <c r="G369" t="str">
        <f>IFERROR(INDEX($B$3:$B$1772,MATCH(ROWS($F$3:F369),$F$3:$F$1772,0)),"")</f>
        <v/>
      </c>
    </row>
    <row r="370" spans="1:7">
      <c r="A370" s="71">
        <v>139</v>
      </c>
      <c r="B370" s="60" t="s">
        <v>158</v>
      </c>
      <c r="C370" s="1">
        <v>0.115245</v>
      </c>
      <c r="D370" s="70">
        <v>7.4838263777658289E-5</v>
      </c>
      <c r="E370" t="b">
        <f>EXACT(Anketa!$E$5,'Biotopi poligonos'!A370)</f>
        <v>0</v>
      </c>
      <c r="F370" t="str">
        <f>IF(E370=TRUE,COUNTIF($E$3:E370,TRUE),"")</f>
        <v/>
      </c>
      <c r="G370" t="str">
        <f>IFERROR(INDEX($B$3:$B$1772,MATCH(ROWS($F$3:F370),$F$3:$F$1772,0)),"")</f>
        <v/>
      </c>
    </row>
    <row r="371" spans="1:7">
      <c r="A371" s="71">
        <v>139</v>
      </c>
      <c r="B371" s="60" t="s">
        <v>151</v>
      </c>
      <c r="C371" s="1">
        <v>14.264262</v>
      </c>
      <c r="D371" s="70">
        <v>9.2629840960529973E-3</v>
      </c>
      <c r="E371" t="b">
        <f>EXACT(Anketa!$E$5,'Biotopi poligonos'!A371)</f>
        <v>0</v>
      </c>
      <c r="F371" t="str">
        <f>IF(E371=TRUE,COUNTIF($E$3:E371,TRUE),"")</f>
        <v/>
      </c>
      <c r="G371" t="str">
        <f>IFERROR(INDEX($B$3:$B$1772,MATCH(ROWS($F$3:F371),$F$3:$F$1772,0)),"")</f>
        <v/>
      </c>
    </row>
    <row r="372" spans="1:7">
      <c r="A372" s="71">
        <v>139</v>
      </c>
      <c r="B372" s="60" t="s">
        <v>152</v>
      </c>
      <c r="C372" s="1">
        <v>34.691054000000001</v>
      </c>
      <c r="D372" s="70">
        <v>2.2527816824825266E-2</v>
      </c>
      <c r="E372" t="b">
        <f>EXACT(Anketa!$E$5,'Biotopi poligonos'!A372)</f>
        <v>0</v>
      </c>
      <c r="F372" t="str">
        <f>IF(E372=TRUE,COUNTIF($E$3:E372,TRUE),"")</f>
        <v/>
      </c>
      <c r="G372" t="str">
        <f>IFERROR(INDEX($B$3:$B$1772,MATCH(ROWS($F$3:F372),$F$3:$F$1772,0)),"")</f>
        <v/>
      </c>
    </row>
    <row r="373" spans="1:7">
      <c r="A373" s="71">
        <v>140</v>
      </c>
      <c r="B373" s="60">
        <v>3260</v>
      </c>
      <c r="C373" s="1">
        <v>2.1035000000000002E-2</v>
      </c>
      <c r="D373" s="70">
        <v>3.8792345291198402E-5</v>
      </c>
      <c r="E373" t="b">
        <f>EXACT(Anketa!$E$5,'Biotopi poligonos'!A373)</f>
        <v>0</v>
      </c>
      <c r="F373" t="str">
        <f>IF(E373=TRUE,COUNTIF($E$3:E373,TRUE),"")</f>
        <v/>
      </c>
      <c r="G373" t="str">
        <f>IFERROR(INDEX($B$3:$B$1772,MATCH(ROWS($F$3:F373),$F$3:$F$1772,0)),"")</f>
        <v/>
      </c>
    </row>
    <row r="374" spans="1:7">
      <c r="A374" s="71">
        <v>140</v>
      </c>
      <c r="B374" s="60" t="s">
        <v>148</v>
      </c>
      <c r="C374" s="1">
        <v>51.217751999999997</v>
      </c>
      <c r="D374" s="70">
        <v>9.4454800124695384E-2</v>
      </c>
      <c r="E374" t="b">
        <f>EXACT(Anketa!$E$5,'Biotopi poligonos'!A374)</f>
        <v>0</v>
      </c>
      <c r="F374" t="str">
        <f>IF(E374=TRUE,COUNTIF($E$3:E374,TRUE),"")</f>
        <v/>
      </c>
      <c r="G374" t="str">
        <f>IFERROR(INDEX($B$3:$B$1772,MATCH(ROWS($F$3:F374),$F$3:$F$1772,0)),"")</f>
        <v/>
      </c>
    </row>
    <row r="375" spans="1:7">
      <c r="A375" s="71">
        <v>140</v>
      </c>
      <c r="B375" s="60" t="s">
        <v>149</v>
      </c>
      <c r="C375" s="1">
        <v>0.78357900000000003</v>
      </c>
      <c r="D375" s="70">
        <v>1.4450614276649372E-3</v>
      </c>
      <c r="E375" t="b">
        <f>EXACT(Anketa!$E$5,'Biotopi poligonos'!A375)</f>
        <v>0</v>
      </c>
      <c r="F375" t="str">
        <f>IF(E375=TRUE,COUNTIF($E$3:E375,TRUE),"")</f>
        <v/>
      </c>
      <c r="G375" t="str">
        <f>IFERROR(INDEX($B$3:$B$1772,MATCH(ROWS($F$3:F375),$F$3:$F$1772,0)),"")</f>
        <v/>
      </c>
    </row>
    <row r="376" spans="1:7">
      <c r="A376" s="71">
        <v>140</v>
      </c>
      <c r="B376" s="60">
        <v>9050</v>
      </c>
      <c r="C376" s="1">
        <v>2.1547879999999999</v>
      </c>
      <c r="D376" s="70">
        <v>3.9738188792645983E-3</v>
      </c>
      <c r="E376" t="b">
        <f>EXACT(Anketa!$E$5,'Biotopi poligonos'!A376)</f>
        <v>0</v>
      </c>
      <c r="F376" t="str">
        <f>IF(E376=TRUE,COUNTIF($E$3:E376,TRUE),"")</f>
        <v/>
      </c>
      <c r="G376" t="str">
        <f>IFERROR(INDEX($B$3:$B$1772,MATCH(ROWS($F$3:F376),$F$3:$F$1772,0)),"")</f>
        <v/>
      </c>
    </row>
    <row r="377" spans="1:7">
      <c r="A377" s="71">
        <v>140</v>
      </c>
      <c r="B377" s="60" t="s">
        <v>150</v>
      </c>
      <c r="C377" s="1">
        <v>43.700204999999997</v>
      </c>
      <c r="D377" s="70">
        <v>8.05910835111079E-2</v>
      </c>
      <c r="E377" t="b">
        <f>EXACT(Anketa!$E$5,'Biotopi poligonos'!A377)</f>
        <v>0</v>
      </c>
      <c r="F377" t="str">
        <f>IF(E377=TRUE,COUNTIF($E$3:E377,TRUE),"")</f>
        <v/>
      </c>
      <c r="G377" t="str">
        <f>IFERROR(INDEX($B$3:$B$1772,MATCH(ROWS($F$3:F377),$F$3:$F$1772,0)),"")</f>
        <v/>
      </c>
    </row>
    <row r="378" spans="1:7">
      <c r="A378" s="71">
        <v>140</v>
      </c>
      <c r="B378" s="60" t="s">
        <v>151</v>
      </c>
      <c r="C378" s="1">
        <v>108.052921</v>
      </c>
      <c r="D378" s="70">
        <v>0.1992691334040686</v>
      </c>
      <c r="E378" t="b">
        <f>EXACT(Anketa!$E$5,'Biotopi poligonos'!A378)</f>
        <v>0</v>
      </c>
      <c r="F378" t="str">
        <f>IF(E378=TRUE,COUNTIF($E$3:E378,TRUE),"")</f>
        <v/>
      </c>
      <c r="G378" t="str">
        <f>IFERROR(INDEX($B$3:$B$1772,MATCH(ROWS($F$3:F378),$F$3:$F$1772,0)),"")</f>
        <v/>
      </c>
    </row>
    <row r="379" spans="1:7">
      <c r="A379" s="71">
        <v>140</v>
      </c>
      <c r="B379" s="60" t="s">
        <v>152</v>
      </c>
      <c r="C379" s="1">
        <v>18.890378999999999</v>
      </c>
      <c r="D379" s="70">
        <v>3.4837276199172956E-2</v>
      </c>
      <c r="E379" t="b">
        <f>EXACT(Anketa!$E$5,'Biotopi poligonos'!A379)</f>
        <v>0</v>
      </c>
      <c r="F379" t="str">
        <f>IF(E379=TRUE,COUNTIF($E$3:E379,TRUE),"")</f>
        <v/>
      </c>
      <c r="G379" t="str">
        <f>IFERROR(INDEX($B$3:$B$1772,MATCH(ROWS($F$3:F379),$F$3:$F$1772,0)),"")</f>
        <v/>
      </c>
    </row>
    <row r="380" spans="1:7">
      <c r="A380" s="71">
        <v>140</v>
      </c>
      <c r="B380" s="60" t="s">
        <v>155</v>
      </c>
      <c r="C380" s="1">
        <v>26.115074</v>
      </c>
      <c r="D380" s="70">
        <v>4.8160920747002511E-2</v>
      </c>
      <c r="E380" t="b">
        <f>EXACT(Anketa!$E$5,'Biotopi poligonos'!A380)</f>
        <v>0</v>
      </c>
      <c r="F380" t="str">
        <f>IF(E380=TRUE,COUNTIF($E$3:E380,TRUE),"")</f>
        <v/>
      </c>
      <c r="G380" t="str">
        <f>IFERROR(INDEX($B$3:$B$1772,MATCH(ROWS($F$3:F380),$F$3:$F$1772,0)),"")</f>
        <v/>
      </c>
    </row>
    <row r="381" spans="1:7">
      <c r="A381" s="71">
        <v>141</v>
      </c>
      <c r="B381" s="60" t="s">
        <v>150</v>
      </c>
      <c r="C381" s="1">
        <v>3.1793290000000001</v>
      </c>
      <c r="D381" s="70">
        <v>3.8877623887041413E-2</v>
      </c>
      <c r="E381" t="b">
        <f>EXACT(Anketa!$E$5,'Biotopi poligonos'!A381)</f>
        <v>0</v>
      </c>
      <c r="F381" t="str">
        <f>IF(E381=TRUE,COUNTIF($E$3:E381,TRUE),"")</f>
        <v/>
      </c>
      <c r="G381" t="str">
        <f>IFERROR(INDEX($B$3:$B$1772,MATCH(ROWS($F$3:F381),$F$3:$F$1772,0)),"")</f>
        <v/>
      </c>
    </row>
    <row r="382" spans="1:7">
      <c r="A382" s="71">
        <v>141</v>
      </c>
      <c r="B382" s="60" t="s">
        <v>151</v>
      </c>
      <c r="C382" s="1">
        <v>2.0589780000000002</v>
      </c>
      <c r="D382" s="70">
        <v>2.5177693870528265E-2</v>
      </c>
      <c r="E382" t="b">
        <f>EXACT(Anketa!$E$5,'Biotopi poligonos'!A382)</f>
        <v>0</v>
      </c>
      <c r="F382" t="str">
        <f>IF(E382=TRUE,COUNTIF($E$3:E382,TRUE),"")</f>
        <v/>
      </c>
      <c r="G382" t="str">
        <f>IFERROR(INDEX($B$3:$B$1772,MATCH(ROWS($F$3:F382),$F$3:$F$1772,0)),"")</f>
        <v/>
      </c>
    </row>
    <row r="383" spans="1:7">
      <c r="A383" s="72">
        <v>142</v>
      </c>
      <c r="B383" s="60">
        <v>3260</v>
      </c>
      <c r="C383" s="1">
        <v>0.305423</v>
      </c>
      <c r="D383" s="70">
        <v>6.1767826280048878E-2</v>
      </c>
      <c r="E383" t="b">
        <f>EXACT(Anketa!$E$5,'Biotopi poligonos'!A383)</f>
        <v>0</v>
      </c>
      <c r="F383" t="str">
        <f>IF(E383=TRUE,COUNTIF($E$3:E383,TRUE),"")</f>
        <v/>
      </c>
      <c r="G383" t="str">
        <f>IFERROR(INDEX($B$3:$B$1772,MATCH(ROWS($F$3:F383),$F$3:$F$1772,0)),"")</f>
        <v/>
      </c>
    </row>
    <row r="384" spans="1:7">
      <c r="A384" s="71">
        <v>144</v>
      </c>
      <c r="B384" s="60">
        <v>3260</v>
      </c>
      <c r="C384" s="1">
        <v>0.17041200000000001</v>
      </c>
      <c r="D384" s="70">
        <v>1.0237759609183505E-3</v>
      </c>
      <c r="E384" t="b">
        <f>EXACT(Anketa!$E$5,'Biotopi poligonos'!A384)</f>
        <v>0</v>
      </c>
      <c r="F384" t="str">
        <f>IF(E384=TRUE,COUNTIF($E$3:E384,TRUE),"")</f>
        <v/>
      </c>
      <c r="G384" t="str">
        <f>IFERROR(INDEX($B$3:$B$1772,MATCH(ROWS($F$3:F384),$F$3:$F$1772,0)),"")</f>
        <v/>
      </c>
    </row>
    <row r="385" spans="1:7">
      <c r="A385" s="71">
        <v>144</v>
      </c>
      <c r="B385" s="60" t="s">
        <v>148</v>
      </c>
      <c r="C385" s="1">
        <v>9.6218710000000005</v>
      </c>
      <c r="D385" s="70">
        <v>5.7804850766714849E-2</v>
      </c>
      <c r="E385" t="b">
        <f>EXACT(Anketa!$E$5,'Biotopi poligonos'!A385)</f>
        <v>0</v>
      </c>
      <c r="F385" t="str">
        <f>IF(E385=TRUE,COUNTIF($E$3:E385,TRUE),"")</f>
        <v/>
      </c>
      <c r="G385" t="str">
        <f>IFERROR(INDEX($B$3:$B$1772,MATCH(ROWS($F$3:F385),$F$3:$F$1772,0)),"")</f>
        <v/>
      </c>
    </row>
    <row r="386" spans="1:7">
      <c r="A386" s="71">
        <v>144</v>
      </c>
      <c r="B386" s="60" t="s">
        <v>149</v>
      </c>
      <c r="C386" s="1">
        <v>5.5339349999999996</v>
      </c>
      <c r="D386" s="70">
        <v>3.3245954641015256E-2</v>
      </c>
      <c r="E386" t="b">
        <f>EXACT(Anketa!$E$5,'Biotopi poligonos'!A386)</f>
        <v>0</v>
      </c>
      <c r="F386" t="str">
        <f>IF(E386=TRUE,COUNTIF($E$3:E386,TRUE),"")</f>
        <v/>
      </c>
      <c r="G386" t="str">
        <f>IFERROR(INDEX($B$3:$B$1772,MATCH(ROWS($F$3:F386),$F$3:$F$1772,0)),"")</f>
        <v/>
      </c>
    </row>
    <row r="387" spans="1:7">
      <c r="A387" s="71">
        <v>144</v>
      </c>
      <c r="B387" s="60">
        <v>9050</v>
      </c>
      <c r="C387" s="1">
        <v>30.396930000000001</v>
      </c>
      <c r="D387" s="70">
        <v>0.18261417165292257</v>
      </c>
      <c r="E387" t="b">
        <f>EXACT(Anketa!$E$5,'Biotopi poligonos'!A387)</f>
        <v>0</v>
      </c>
      <c r="F387" t="str">
        <f>IF(E387=TRUE,COUNTIF($E$3:E387,TRUE),"")</f>
        <v/>
      </c>
      <c r="G387" t="str">
        <f>IFERROR(INDEX($B$3:$B$1772,MATCH(ROWS($F$3:F387),$F$3:$F$1772,0)),"")</f>
        <v/>
      </c>
    </row>
    <row r="388" spans="1:7">
      <c r="A388" s="71">
        <v>144</v>
      </c>
      <c r="B388" s="60" t="s">
        <v>150</v>
      </c>
      <c r="C388" s="1">
        <v>3.5227469999999999</v>
      </c>
      <c r="D388" s="70">
        <v>2.1163437404626648E-2</v>
      </c>
      <c r="E388" t="b">
        <f>EXACT(Anketa!$E$5,'Biotopi poligonos'!A388)</f>
        <v>0</v>
      </c>
      <c r="F388" t="str">
        <f>IF(E388=TRUE,COUNTIF($E$3:E388,TRUE),"")</f>
        <v/>
      </c>
      <c r="G388" t="str">
        <f>IFERROR(INDEX($B$3:$B$1772,MATCH(ROWS($F$3:F388),$F$3:$F$1772,0)),"")</f>
        <v/>
      </c>
    </row>
    <row r="389" spans="1:7">
      <c r="A389" s="71">
        <v>144</v>
      </c>
      <c r="B389" s="60" t="s">
        <v>151</v>
      </c>
      <c r="C389" s="1">
        <v>9.2140810000000002</v>
      </c>
      <c r="D389" s="70">
        <v>5.535499043350537E-2</v>
      </c>
      <c r="E389" t="b">
        <f>EXACT(Anketa!$E$5,'Biotopi poligonos'!A389)</f>
        <v>0</v>
      </c>
      <c r="F389" t="str">
        <f>IF(E389=TRUE,COUNTIF($E$3:E389,TRUE),"")</f>
        <v/>
      </c>
      <c r="G389" t="str">
        <f>IFERROR(INDEX($B$3:$B$1772,MATCH(ROWS($F$3:F389),$F$3:$F$1772,0)),"")</f>
        <v/>
      </c>
    </row>
    <row r="390" spans="1:7">
      <c r="A390" s="71">
        <v>144</v>
      </c>
      <c r="B390" s="60" t="s">
        <v>152</v>
      </c>
      <c r="C390" s="1">
        <v>9.9840110000000006</v>
      </c>
      <c r="D390" s="70">
        <v>5.9980461794617648E-2</v>
      </c>
      <c r="E390" t="b">
        <f>EXACT(Anketa!$E$5,'Biotopi poligonos'!A390)</f>
        <v>0</v>
      </c>
      <c r="F390" t="str">
        <f>IF(E390=TRUE,COUNTIF($E$3:E390,TRUE),"")</f>
        <v/>
      </c>
      <c r="G390" t="str">
        <f>IFERROR(INDEX($B$3:$B$1772,MATCH(ROWS($F$3:F390),$F$3:$F$1772,0)),"")</f>
        <v/>
      </c>
    </row>
    <row r="391" spans="1:7">
      <c r="A391" s="71">
        <v>145</v>
      </c>
      <c r="B391" s="60" t="s">
        <v>153</v>
      </c>
      <c r="C391" s="1">
        <v>9.0725540000000002</v>
      </c>
      <c r="D391" s="70">
        <v>0.12268453835404833</v>
      </c>
      <c r="E391" t="b">
        <f>EXACT(Anketa!$E$5,'Biotopi poligonos'!A391)</f>
        <v>0</v>
      </c>
      <c r="F391" t="str">
        <f>IF(E391=TRUE,COUNTIF($E$3:E391,TRUE),"")</f>
        <v/>
      </c>
      <c r="G391" t="str">
        <f>IFERROR(INDEX($B$3:$B$1772,MATCH(ROWS($F$3:F391),$F$3:$F$1772,0)),"")</f>
        <v/>
      </c>
    </row>
    <row r="392" spans="1:7">
      <c r="A392" s="71">
        <v>145</v>
      </c>
      <c r="B392" s="60">
        <v>6410</v>
      </c>
      <c r="C392" s="1">
        <v>1.6071359999999999</v>
      </c>
      <c r="D392" s="70">
        <v>2.1732660751555936E-2</v>
      </c>
      <c r="E392" t="b">
        <f>EXACT(Anketa!$E$5,'Biotopi poligonos'!A392)</f>
        <v>0</v>
      </c>
      <c r="F392" t="str">
        <f>IF(E392=TRUE,COUNTIF($E$3:E392,TRUE),"")</f>
        <v/>
      </c>
      <c r="G392" t="str">
        <f>IFERROR(INDEX($B$3:$B$1772,MATCH(ROWS($F$3:F392),$F$3:$F$1772,0)),"")</f>
        <v/>
      </c>
    </row>
    <row r="393" spans="1:7">
      <c r="A393" s="71">
        <v>145</v>
      </c>
      <c r="B393" s="60">
        <v>6450</v>
      </c>
      <c r="C393" s="1">
        <v>6.4675989999999999</v>
      </c>
      <c r="D393" s="70">
        <v>8.7458768233741518E-2</v>
      </c>
      <c r="E393" t="b">
        <f>EXACT(Anketa!$E$5,'Biotopi poligonos'!A393)</f>
        <v>0</v>
      </c>
      <c r="F393" t="str">
        <f>IF(E393=TRUE,COUNTIF($E$3:E393,TRUE),"")</f>
        <v/>
      </c>
      <c r="G393" t="str">
        <f>IFERROR(INDEX($B$3:$B$1772,MATCH(ROWS($F$3:F393),$F$3:$F$1772,0)),"")</f>
        <v/>
      </c>
    </row>
    <row r="394" spans="1:7">
      <c r="A394" s="72">
        <v>147</v>
      </c>
      <c r="B394" s="60" t="s">
        <v>150</v>
      </c>
      <c r="C394" s="1">
        <v>8.8497219999999999</v>
      </c>
      <c r="D394" s="70">
        <v>0.92934722910357503</v>
      </c>
      <c r="E394" t="b">
        <f>EXACT(Anketa!$E$5,'Biotopi poligonos'!A394)</f>
        <v>0</v>
      </c>
      <c r="F394" t="str">
        <f>IF(E394=TRUE,COUNTIF($E$3:E394,TRUE),"")</f>
        <v/>
      </c>
      <c r="G394" t="str">
        <f>IFERROR(INDEX($B$3:$B$1772,MATCH(ROWS($F$3:F394),$F$3:$F$1772,0)),"")</f>
        <v/>
      </c>
    </row>
    <row r="395" spans="1:7">
      <c r="A395" s="71">
        <v>148</v>
      </c>
      <c r="B395" s="60" t="s">
        <v>150</v>
      </c>
      <c r="C395" s="1">
        <v>2.9697110000000002</v>
      </c>
      <c r="D395" s="70">
        <v>5.7582521844901723E-2</v>
      </c>
      <c r="E395" t="b">
        <f>EXACT(Anketa!$E$5,'Biotopi poligonos'!A395)</f>
        <v>0</v>
      </c>
      <c r="F395" t="str">
        <f>IF(E395=TRUE,COUNTIF($E$3:E395,TRUE),"")</f>
        <v/>
      </c>
      <c r="G395" t="str">
        <f>IFERROR(INDEX($B$3:$B$1772,MATCH(ROWS($F$3:F395),$F$3:$F$1772,0)),"")</f>
        <v/>
      </c>
    </row>
    <row r="396" spans="1:7">
      <c r="A396" s="71">
        <v>148</v>
      </c>
      <c r="B396" s="60" t="s">
        <v>152</v>
      </c>
      <c r="C396" s="1">
        <v>5.3648670000000003</v>
      </c>
      <c r="D396" s="70">
        <v>0.10402445598999108</v>
      </c>
      <c r="E396" t="b">
        <f>EXACT(Anketa!$E$5,'Biotopi poligonos'!A396)</f>
        <v>0</v>
      </c>
      <c r="F396" t="str">
        <f>IF(E396=TRUE,COUNTIF($E$3:E396,TRUE),"")</f>
        <v/>
      </c>
      <c r="G396" t="str">
        <f>IFERROR(INDEX($B$3:$B$1772,MATCH(ROWS($F$3:F396),$F$3:$F$1772,0)),"")</f>
        <v/>
      </c>
    </row>
    <row r="397" spans="1:7">
      <c r="A397" s="71">
        <v>149</v>
      </c>
      <c r="B397" s="60">
        <v>5130</v>
      </c>
      <c r="C397" s="1">
        <v>1.8014410000000001</v>
      </c>
      <c r="D397" s="70">
        <v>5.0416503212306722E-2</v>
      </c>
      <c r="E397" t="b">
        <f>EXACT(Anketa!$E$5,'Biotopi poligonos'!A397)</f>
        <v>0</v>
      </c>
      <c r="F397" t="str">
        <f>IF(E397=TRUE,COUNTIF($E$3:E397,TRUE),"")</f>
        <v/>
      </c>
      <c r="G397" t="str">
        <f>IFERROR(INDEX($B$3:$B$1772,MATCH(ROWS($F$3:F397),$F$3:$F$1772,0)),"")</f>
        <v/>
      </c>
    </row>
    <row r="398" spans="1:7">
      <c r="A398" s="71">
        <v>149</v>
      </c>
      <c r="B398" s="60">
        <v>6210</v>
      </c>
      <c r="C398" s="1">
        <v>7.0020569999999998</v>
      </c>
      <c r="D398" s="70">
        <v>0.19596491321850382</v>
      </c>
      <c r="E398" t="b">
        <f>EXACT(Anketa!$E$5,'Biotopi poligonos'!A398)</f>
        <v>0</v>
      </c>
      <c r="F398" t="str">
        <f>IF(E398=TRUE,COUNTIF($E$3:E398,TRUE),"")</f>
        <v/>
      </c>
      <c r="G398" t="str">
        <f>IFERROR(INDEX($B$3:$B$1772,MATCH(ROWS($F$3:F398),$F$3:$F$1772,0)),"")</f>
        <v/>
      </c>
    </row>
    <row r="399" spans="1:7">
      <c r="A399" s="71">
        <v>149</v>
      </c>
      <c r="B399" s="60" t="s">
        <v>153</v>
      </c>
      <c r="C399" s="1">
        <v>1.9642269999999999</v>
      </c>
      <c r="D399" s="70">
        <v>5.4972356494161941E-2</v>
      </c>
      <c r="E399" t="b">
        <f>EXACT(Anketa!$E$5,'Biotopi poligonos'!A399)</f>
        <v>0</v>
      </c>
      <c r="F399" t="str">
        <f>IF(E399=TRUE,COUNTIF($E$3:E399,TRUE),"")</f>
        <v/>
      </c>
      <c r="G399" t="str">
        <f>IFERROR(INDEX($B$3:$B$1772,MATCH(ROWS($F$3:F399),$F$3:$F$1772,0)),"")</f>
        <v/>
      </c>
    </row>
    <row r="400" spans="1:7">
      <c r="A400" s="71">
        <v>150</v>
      </c>
      <c r="B400" s="60">
        <v>3260</v>
      </c>
      <c r="C400" s="1">
        <v>19.652915</v>
      </c>
      <c r="D400" s="70">
        <v>2.4303181924147762E-2</v>
      </c>
      <c r="E400" t="b">
        <f>EXACT(Anketa!$E$5,'Biotopi poligonos'!A400)</f>
        <v>0</v>
      </c>
      <c r="F400" t="str">
        <f>IF(E400=TRUE,COUNTIF($E$3:E400,TRUE),"")</f>
        <v/>
      </c>
      <c r="G400" t="str">
        <f>IFERROR(INDEX($B$3:$B$1772,MATCH(ROWS($F$3:F400),$F$3:$F$1772,0)),"")</f>
        <v/>
      </c>
    </row>
    <row r="401" spans="1:7">
      <c r="A401" s="71">
        <v>150</v>
      </c>
      <c r="B401" s="60">
        <v>6210</v>
      </c>
      <c r="C401" s="1">
        <v>29.171977999999999</v>
      </c>
      <c r="D401" s="70">
        <v>3.6074642790712534E-2</v>
      </c>
      <c r="E401" t="b">
        <f>EXACT(Anketa!$E$5,'Biotopi poligonos'!A401)</f>
        <v>0</v>
      </c>
      <c r="F401" t="str">
        <f>IF(E401=TRUE,COUNTIF($E$3:E401,TRUE),"")</f>
        <v/>
      </c>
      <c r="G401" t="str">
        <f>IFERROR(INDEX($B$3:$B$1772,MATCH(ROWS($F$3:F401),$F$3:$F$1772,0)),"")</f>
        <v/>
      </c>
    </row>
    <row r="402" spans="1:7">
      <c r="A402" s="71">
        <v>150</v>
      </c>
      <c r="B402" s="60" t="s">
        <v>153</v>
      </c>
      <c r="C402" s="1">
        <v>12.435257999999999</v>
      </c>
      <c r="D402" s="70">
        <v>1.5377685063397152E-2</v>
      </c>
      <c r="E402" t="b">
        <f>EXACT(Anketa!$E$5,'Biotopi poligonos'!A402)</f>
        <v>0</v>
      </c>
      <c r="F402" t="str">
        <f>IF(E402=TRUE,COUNTIF($E$3:E402,TRUE),"")</f>
        <v/>
      </c>
      <c r="G402" t="str">
        <f>IFERROR(INDEX($B$3:$B$1772,MATCH(ROWS($F$3:F402),$F$3:$F$1772,0)),"")</f>
        <v/>
      </c>
    </row>
    <row r="403" spans="1:7">
      <c r="A403" s="71">
        <v>150</v>
      </c>
      <c r="B403" s="60">
        <v>6410</v>
      </c>
      <c r="C403" s="1">
        <v>0.61465599999999998</v>
      </c>
      <c r="D403" s="70">
        <v>7.6009572059762976E-4</v>
      </c>
      <c r="E403" t="b">
        <f>EXACT(Anketa!$E$5,'Biotopi poligonos'!A403)</f>
        <v>0</v>
      </c>
      <c r="F403" t="str">
        <f>IF(E403=TRUE,COUNTIF($E$3:E403,TRUE),"")</f>
        <v/>
      </c>
      <c r="G403" t="str">
        <f>IFERROR(INDEX($B$3:$B$1772,MATCH(ROWS($F$3:F403),$F$3:$F$1772,0)),"")</f>
        <v/>
      </c>
    </row>
    <row r="404" spans="1:7">
      <c r="A404" s="71">
        <v>150</v>
      </c>
      <c r="B404" s="60">
        <v>6450</v>
      </c>
      <c r="C404" s="1">
        <v>57.408400999999998</v>
      </c>
      <c r="D404" s="70">
        <v>7.09923598345297E-2</v>
      </c>
      <c r="E404" t="b">
        <f>EXACT(Anketa!$E$5,'Biotopi poligonos'!A404)</f>
        <v>0</v>
      </c>
      <c r="F404" t="str">
        <f>IF(E404=TRUE,COUNTIF($E$3:E404,TRUE),"")</f>
        <v/>
      </c>
      <c r="G404" t="str">
        <f>IFERROR(INDEX($B$3:$B$1772,MATCH(ROWS($F$3:F404),$F$3:$F$1772,0)),"")</f>
        <v/>
      </c>
    </row>
    <row r="405" spans="1:7">
      <c r="A405" s="71">
        <v>150</v>
      </c>
      <c r="B405" s="60">
        <v>6510</v>
      </c>
      <c r="C405" s="1">
        <v>7.2801309999999999</v>
      </c>
      <c r="D405" s="70">
        <v>9.0027534401195836E-3</v>
      </c>
      <c r="E405" t="b">
        <f>EXACT(Anketa!$E$5,'Biotopi poligonos'!A405)</f>
        <v>0</v>
      </c>
      <c r="F405" t="str">
        <f>IF(E405=TRUE,COUNTIF($E$3:E405,TRUE),"")</f>
        <v/>
      </c>
      <c r="G405" t="str">
        <f>IFERROR(INDEX($B$3:$B$1772,MATCH(ROWS($F$3:F405),$F$3:$F$1772,0)),"")</f>
        <v/>
      </c>
    </row>
    <row r="406" spans="1:7">
      <c r="A406" s="71">
        <v>150</v>
      </c>
      <c r="B406" s="60">
        <v>7160</v>
      </c>
      <c r="C406" s="1">
        <v>1.2033E-2</v>
      </c>
      <c r="D406" s="70">
        <v>1.4880244894626066E-5</v>
      </c>
      <c r="E406" t="b">
        <f>EXACT(Anketa!$E$5,'Biotopi poligonos'!A406)</f>
        <v>0</v>
      </c>
      <c r="F406" t="str">
        <f>IF(E406=TRUE,COUNTIF($E$3:E406,TRUE),"")</f>
        <v/>
      </c>
      <c r="G406" t="str">
        <f>IFERROR(INDEX($B$3:$B$1772,MATCH(ROWS($F$3:F406),$F$3:$F$1772,0)),"")</f>
        <v/>
      </c>
    </row>
    <row r="407" spans="1:7">
      <c r="A407" s="71">
        <v>150</v>
      </c>
      <c r="B407" s="60">
        <v>9050</v>
      </c>
      <c r="C407" s="1">
        <v>0.32488099999999998</v>
      </c>
      <c r="D407" s="70">
        <v>4.0175424595786675E-4</v>
      </c>
      <c r="E407" t="b">
        <f>EXACT(Anketa!$E$5,'Biotopi poligonos'!A407)</f>
        <v>0</v>
      </c>
      <c r="F407" t="str">
        <f>IF(E407=TRUE,COUNTIF($E$3:E407,TRUE),"")</f>
        <v/>
      </c>
      <c r="G407" t="str">
        <f>IFERROR(INDEX($B$3:$B$1772,MATCH(ROWS($F$3:F407),$F$3:$F$1772,0)),"")</f>
        <v/>
      </c>
    </row>
    <row r="408" spans="1:7">
      <c r="A408" s="71">
        <v>150</v>
      </c>
      <c r="B408" s="60" t="s">
        <v>151</v>
      </c>
      <c r="C408" s="1">
        <v>2.2155999999999999E-2</v>
      </c>
      <c r="D408" s="70">
        <v>2.7398546155184501E-5</v>
      </c>
      <c r="E408" t="b">
        <f>EXACT(Anketa!$E$5,'Biotopi poligonos'!A408)</f>
        <v>0</v>
      </c>
      <c r="F408" t="str">
        <f>IF(E408=TRUE,COUNTIF($E$3:E408,TRUE),"")</f>
        <v/>
      </c>
      <c r="G408" t="str">
        <f>IFERROR(INDEX($B$3:$B$1772,MATCH(ROWS($F$3:F408),$F$3:$F$1772,0)),"")</f>
        <v/>
      </c>
    </row>
    <row r="409" spans="1:7">
      <c r="A409" s="72">
        <v>151</v>
      </c>
      <c r="B409" s="60">
        <v>6510</v>
      </c>
      <c r="C409" s="1">
        <v>2.2884880000000001</v>
      </c>
      <c r="D409" s="70">
        <v>0.63569499591386391</v>
      </c>
      <c r="E409" t="b">
        <f>EXACT(Anketa!$E$5,'Biotopi poligonos'!A409)</f>
        <v>0</v>
      </c>
      <c r="F409" t="str">
        <f>IF(E409=TRUE,COUNTIF($E$3:E409,TRUE),"")</f>
        <v/>
      </c>
      <c r="G409" t="str">
        <f>IFERROR(INDEX($B$3:$B$1772,MATCH(ROWS($F$3:F409),$F$3:$F$1772,0)),"")</f>
        <v/>
      </c>
    </row>
    <row r="410" spans="1:7">
      <c r="A410" s="71">
        <v>152</v>
      </c>
      <c r="B410" s="60">
        <v>3160</v>
      </c>
      <c r="C410" s="1">
        <v>24.793354000000001</v>
      </c>
      <c r="D410" s="70">
        <v>4.3198401172169693E-2</v>
      </c>
      <c r="E410" t="b">
        <f>EXACT(Anketa!$E$5,'Biotopi poligonos'!A410)</f>
        <v>0</v>
      </c>
      <c r="F410" t="str">
        <f>IF(E410=TRUE,COUNTIF($E$3:E410,TRUE),"")</f>
        <v/>
      </c>
      <c r="G410" t="str">
        <f>IFERROR(INDEX($B$3:$B$1772,MATCH(ROWS($F$3:F410),$F$3:$F$1772,0)),"")</f>
        <v/>
      </c>
    </row>
    <row r="411" spans="1:7">
      <c r="A411" s="71">
        <v>152</v>
      </c>
      <c r="B411" s="60" t="s">
        <v>154</v>
      </c>
      <c r="C411" s="1">
        <v>16.918637</v>
      </c>
      <c r="D411" s="70">
        <v>2.9477983027722414E-2</v>
      </c>
      <c r="E411" t="b">
        <f>EXACT(Anketa!$E$5,'Biotopi poligonos'!A411)</f>
        <v>0</v>
      </c>
      <c r="F411" t="str">
        <f>IF(E411=TRUE,COUNTIF($E$3:E411,TRUE),"")</f>
        <v/>
      </c>
      <c r="G411" t="str">
        <f>IFERROR(INDEX($B$3:$B$1772,MATCH(ROWS($F$3:F411),$F$3:$F$1772,0)),"")</f>
        <v/>
      </c>
    </row>
    <row r="412" spans="1:7">
      <c r="A412" s="71">
        <v>152</v>
      </c>
      <c r="B412" s="60" t="s">
        <v>148</v>
      </c>
      <c r="C412" s="1">
        <v>21.119112999999999</v>
      </c>
      <c r="D412" s="70">
        <v>3.6796631701156053E-2</v>
      </c>
      <c r="E412" t="b">
        <f>EXACT(Anketa!$E$5,'Biotopi poligonos'!A412)</f>
        <v>0</v>
      </c>
      <c r="F412" t="str">
        <f>IF(E412=TRUE,COUNTIF($E$3:E412,TRUE),"")</f>
        <v/>
      </c>
      <c r="G412" t="str">
        <f>IFERROR(INDEX($B$3:$B$1772,MATCH(ROWS($F$3:F412),$F$3:$F$1772,0)),"")</f>
        <v/>
      </c>
    </row>
    <row r="413" spans="1:7">
      <c r="A413" s="71">
        <v>152</v>
      </c>
      <c r="B413" s="60" t="s">
        <v>149</v>
      </c>
      <c r="C413" s="1">
        <v>6.1169079999999996</v>
      </c>
      <c r="D413" s="70">
        <v>1.0657720843950931E-2</v>
      </c>
      <c r="E413" t="b">
        <f>EXACT(Anketa!$E$5,'Biotopi poligonos'!A413)</f>
        <v>0</v>
      </c>
      <c r="F413" t="str">
        <f>IF(E413=TRUE,COUNTIF($E$3:E413,TRUE),"")</f>
        <v/>
      </c>
      <c r="G413" t="str">
        <f>IFERROR(INDEX($B$3:$B$1772,MATCH(ROWS($F$3:F413),$F$3:$F$1772,0)),"")</f>
        <v/>
      </c>
    </row>
    <row r="414" spans="1:7">
      <c r="A414" s="71">
        <v>152</v>
      </c>
      <c r="B414" s="60">
        <v>9050</v>
      </c>
      <c r="C414" s="1">
        <v>7.389723</v>
      </c>
      <c r="D414" s="70">
        <v>1.2875394700741552E-2</v>
      </c>
      <c r="E414" t="b">
        <f>EXACT(Anketa!$E$5,'Biotopi poligonos'!A414)</f>
        <v>0</v>
      </c>
      <c r="F414" t="str">
        <f>IF(E414=TRUE,COUNTIF($E$3:E414,TRUE),"")</f>
        <v/>
      </c>
      <c r="G414" t="str">
        <f>IFERROR(INDEX($B$3:$B$1772,MATCH(ROWS($F$3:F414),$F$3:$F$1772,0)),"")</f>
        <v/>
      </c>
    </row>
    <row r="415" spans="1:7">
      <c r="A415" s="71">
        <v>152</v>
      </c>
      <c r="B415" s="60" t="s">
        <v>150</v>
      </c>
      <c r="C415" s="1">
        <v>98.276467999999994</v>
      </c>
      <c r="D415" s="70">
        <v>0.17123081816392802</v>
      </c>
      <c r="E415" t="b">
        <f>EXACT(Anketa!$E$5,'Biotopi poligonos'!A415)</f>
        <v>0</v>
      </c>
      <c r="F415" t="str">
        <f>IF(E415=TRUE,COUNTIF($E$3:E415,TRUE),"")</f>
        <v/>
      </c>
      <c r="G415" t="str">
        <f>IFERROR(INDEX($B$3:$B$1772,MATCH(ROWS($F$3:F415),$F$3:$F$1772,0)),"")</f>
        <v/>
      </c>
    </row>
    <row r="416" spans="1:7">
      <c r="A416" s="71">
        <v>152</v>
      </c>
      <c r="B416" s="60" t="s">
        <v>151</v>
      </c>
      <c r="C416" s="1">
        <v>58.902611</v>
      </c>
      <c r="D416" s="70">
        <v>0.1026282535257737</v>
      </c>
      <c r="E416" t="b">
        <f>EXACT(Anketa!$E$5,'Biotopi poligonos'!A416)</f>
        <v>0</v>
      </c>
      <c r="F416" t="str">
        <f>IF(E416=TRUE,COUNTIF($E$3:E416,TRUE),"")</f>
        <v/>
      </c>
      <c r="G416" t="str">
        <f>IFERROR(INDEX($B$3:$B$1772,MATCH(ROWS($F$3:F416),$F$3:$F$1772,0)),"")</f>
        <v/>
      </c>
    </row>
    <row r="417" spans="1:7">
      <c r="A417" s="71">
        <v>152</v>
      </c>
      <c r="B417" s="60" t="s">
        <v>152</v>
      </c>
      <c r="C417" s="1">
        <v>52.026223999999999</v>
      </c>
      <c r="D417" s="70">
        <v>9.0647263610448309E-2</v>
      </c>
      <c r="E417" t="b">
        <f>EXACT(Anketa!$E$5,'Biotopi poligonos'!A417)</f>
        <v>0</v>
      </c>
      <c r="F417" t="str">
        <f>IF(E417=TRUE,COUNTIF($E$3:E417,TRUE),"")</f>
        <v/>
      </c>
      <c r="G417" t="str">
        <f>IFERROR(INDEX($B$3:$B$1772,MATCH(ROWS($F$3:F417),$F$3:$F$1772,0)),"")</f>
        <v/>
      </c>
    </row>
    <row r="418" spans="1:7">
      <c r="A418" s="71">
        <v>152</v>
      </c>
      <c r="B418" s="60" t="s">
        <v>155</v>
      </c>
      <c r="C418" s="1">
        <v>2.5927739999999999</v>
      </c>
      <c r="D418" s="70">
        <v>4.5174884931167888E-3</v>
      </c>
      <c r="E418" t="b">
        <f>EXACT(Anketa!$E$5,'Biotopi poligonos'!A418)</f>
        <v>0</v>
      </c>
      <c r="F418" t="str">
        <f>IF(E418=TRUE,COUNTIF($E$3:E418,TRUE),"")</f>
        <v/>
      </c>
      <c r="G418" t="str">
        <f>IFERROR(INDEX($B$3:$B$1772,MATCH(ROWS($F$3:F418),$F$3:$F$1772,0)),"")</f>
        <v/>
      </c>
    </row>
    <row r="419" spans="1:7">
      <c r="A419" s="71">
        <v>153</v>
      </c>
      <c r="B419" s="60">
        <v>5130</v>
      </c>
      <c r="C419" s="1">
        <v>1.4420850000000001</v>
      </c>
      <c r="D419" s="70">
        <v>0.185147667103574</v>
      </c>
      <c r="E419" t="b">
        <f>EXACT(Anketa!$E$5,'Biotopi poligonos'!A419)</f>
        <v>0</v>
      </c>
      <c r="F419" t="str">
        <f>IF(E419=TRUE,COUNTIF($E$3:E419,TRUE),"")</f>
        <v/>
      </c>
      <c r="G419" t="str">
        <f>IFERROR(INDEX($B$3:$B$1772,MATCH(ROWS($F$3:F419),$F$3:$F$1772,0)),"")</f>
        <v/>
      </c>
    </row>
    <row r="420" spans="1:7">
      <c r="A420" s="71">
        <v>153</v>
      </c>
      <c r="B420" s="60">
        <v>6210</v>
      </c>
      <c r="C420" s="1">
        <v>2.163605</v>
      </c>
      <c r="D420" s="70">
        <v>0.27778280634194807</v>
      </c>
      <c r="E420" t="b">
        <f>EXACT(Anketa!$E$5,'Biotopi poligonos'!A420)</f>
        <v>0</v>
      </c>
      <c r="F420" t="str">
        <f>IF(E420=TRUE,COUNTIF($E$3:E420,TRUE),"")</f>
        <v/>
      </c>
      <c r="G420" t="str">
        <f>IFERROR(INDEX($B$3:$B$1772,MATCH(ROWS($F$3:F420),$F$3:$F$1772,0)),"")</f>
        <v/>
      </c>
    </row>
    <row r="421" spans="1:7">
      <c r="A421" s="71">
        <v>153</v>
      </c>
      <c r="B421" s="60" t="s">
        <v>153</v>
      </c>
      <c r="C421" s="1">
        <v>0.42016100000000001</v>
      </c>
      <c r="D421" s="70">
        <v>5.3943997030622158E-2</v>
      </c>
      <c r="E421" t="b">
        <f>EXACT(Anketa!$E$5,'Biotopi poligonos'!A421)</f>
        <v>0</v>
      </c>
      <c r="F421" t="str">
        <f>IF(E421=TRUE,COUNTIF($E$3:E421,TRUE),"")</f>
        <v/>
      </c>
      <c r="G421" t="str">
        <f>IFERROR(INDEX($B$3:$B$1772,MATCH(ROWS($F$3:F421),$F$3:$F$1772,0)),"")</f>
        <v/>
      </c>
    </row>
    <row r="422" spans="1:7">
      <c r="A422" s="71">
        <v>154</v>
      </c>
      <c r="B422" s="60">
        <v>3150</v>
      </c>
      <c r="C422" s="1">
        <v>3.9168790000000002</v>
      </c>
      <c r="D422" s="70">
        <v>1.7258430880554461E-2</v>
      </c>
      <c r="E422" t="b">
        <f>EXACT(Anketa!$E$5,'Biotopi poligonos'!A422)</f>
        <v>0</v>
      </c>
      <c r="F422" t="str">
        <f>IF(E422=TRUE,COUNTIF($E$3:E422,TRUE),"")</f>
        <v/>
      </c>
      <c r="G422" t="str">
        <f>IFERROR(INDEX($B$3:$B$1772,MATCH(ROWS($F$3:F422),$F$3:$F$1772,0)),"")</f>
        <v/>
      </c>
    </row>
    <row r="423" spans="1:7">
      <c r="A423" s="71">
        <v>154</v>
      </c>
      <c r="B423" s="60">
        <v>7140</v>
      </c>
      <c r="C423" s="1">
        <v>22.541886999999999</v>
      </c>
      <c r="D423" s="70">
        <v>9.9323364011696336E-2</v>
      </c>
      <c r="E423" t="b">
        <f>EXACT(Anketa!$E$5,'Biotopi poligonos'!A423)</f>
        <v>0</v>
      </c>
      <c r="F423" t="str">
        <f>IF(E423=TRUE,COUNTIF($E$3:E423,TRUE),"")</f>
        <v/>
      </c>
      <c r="G423" t="str">
        <f>IFERROR(INDEX($B$3:$B$1772,MATCH(ROWS($F$3:F423),$F$3:$F$1772,0)),"")</f>
        <v/>
      </c>
    </row>
    <row r="424" spans="1:7">
      <c r="A424" s="71">
        <v>154</v>
      </c>
      <c r="B424" s="60" t="s">
        <v>148</v>
      </c>
      <c r="C424" s="1">
        <v>15.259287</v>
      </c>
      <c r="D424" s="70">
        <v>6.7234997551888442E-2</v>
      </c>
      <c r="E424" t="b">
        <f>EXACT(Anketa!$E$5,'Biotopi poligonos'!A424)</f>
        <v>0</v>
      </c>
      <c r="F424" t="str">
        <f>IF(E424=TRUE,COUNTIF($E$3:E424,TRUE),"")</f>
        <v/>
      </c>
      <c r="G424" t="str">
        <f>IFERROR(INDEX($B$3:$B$1772,MATCH(ROWS($F$3:F424),$F$3:$F$1772,0)),"")</f>
        <v/>
      </c>
    </row>
    <row r="425" spans="1:7">
      <c r="A425" s="71">
        <v>154</v>
      </c>
      <c r="B425" s="60">
        <v>9050</v>
      </c>
      <c r="C425" s="1">
        <v>3.8769399999999998</v>
      </c>
      <c r="D425" s="70">
        <v>1.7082452896312807E-2</v>
      </c>
      <c r="E425" t="b">
        <f>EXACT(Anketa!$E$5,'Biotopi poligonos'!A425)</f>
        <v>0</v>
      </c>
      <c r="F425" t="str">
        <f>IF(E425=TRUE,COUNTIF($E$3:E425,TRUE),"")</f>
        <v/>
      </c>
      <c r="G425" t="str">
        <f>IFERROR(INDEX($B$3:$B$1772,MATCH(ROWS($F$3:F425),$F$3:$F$1772,0)),"")</f>
        <v/>
      </c>
    </row>
    <row r="426" spans="1:7">
      <c r="A426" s="71">
        <v>154</v>
      </c>
      <c r="B426" s="60" t="s">
        <v>150</v>
      </c>
      <c r="C426" s="1">
        <v>13.236724000000001</v>
      </c>
      <c r="D426" s="70">
        <v>5.8323243132855619E-2</v>
      </c>
      <c r="E426" t="b">
        <f>EXACT(Anketa!$E$5,'Biotopi poligonos'!A426)</f>
        <v>0</v>
      </c>
      <c r="F426" t="str">
        <f>IF(E426=TRUE,COUNTIF($E$3:E426,TRUE),"")</f>
        <v/>
      </c>
      <c r="G426" t="str">
        <f>IFERROR(INDEX($B$3:$B$1772,MATCH(ROWS($F$3:F426),$F$3:$F$1772,0)),"")</f>
        <v/>
      </c>
    </row>
    <row r="427" spans="1:7">
      <c r="A427" s="71">
        <v>154</v>
      </c>
      <c r="B427" s="60" t="s">
        <v>151</v>
      </c>
      <c r="C427" s="1">
        <v>20.101711999999999</v>
      </c>
      <c r="D427" s="70">
        <v>8.8571540538477739E-2</v>
      </c>
      <c r="E427" t="b">
        <f>EXACT(Anketa!$E$5,'Biotopi poligonos'!A427)</f>
        <v>0</v>
      </c>
      <c r="F427" t="str">
        <f>IF(E427=TRUE,COUNTIF($E$3:E427,TRUE),"")</f>
        <v/>
      </c>
      <c r="G427" t="str">
        <f>IFERROR(INDEX($B$3:$B$1772,MATCH(ROWS($F$3:F427),$F$3:$F$1772,0)),"")</f>
        <v/>
      </c>
    </row>
    <row r="428" spans="1:7">
      <c r="A428" s="71">
        <v>154</v>
      </c>
      <c r="B428" s="60" t="s">
        <v>152</v>
      </c>
      <c r="C428" s="1">
        <v>8.1386029999999998</v>
      </c>
      <c r="D428" s="70">
        <v>3.5860060354116929E-2</v>
      </c>
      <c r="E428" t="b">
        <f>EXACT(Anketa!$E$5,'Biotopi poligonos'!A428)</f>
        <v>0</v>
      </c>
      <c r="F428" t="str">
        <f>IF(E428=TRUE,COUNTIF($E$3:E428,TRUE),"")</f>
        <v/>
      </c>
      <c r="G428" t="str">
        <f>IFERROR(INDEX($B$3:$B$1772,MATCH(ROWS($F$3:F428),$F$3:$F$1772,0)),"")</f>
        <v/>
      </c>
    </row>
    <row r="429" spans="1:7">
      <c r="A429" s="71">
        <v>156</v>
      </c>
      <c r="B429" s="60">
        <v>5130</v>
      </c>
      <c r="C429" s="1">
        <v>8.2078999999999999E-2</v>
      </c>
      <c r="D429" s="70">
        <v>1.0864673338391573E-2</v>
      </c>
      <c r="E429" t="b">
        <f>EXACT(Anketa!$E$5,'Biotopi poligonos'!A429)</f>
        <v>0</v>
      </c>
      <c r="F429" t="str">
        <f>IF(E429=TRUE,COUNTIF($E$3:E429,TRUE),"")</f>
        <v/>
      </c>
      <c r="G429" t="str">
        <f>IFERROR(INDEX($B$3:$B$1772,MATCH(ROWS($F$3:F429),$F$3:$F$1772,0)),"")</f>
        <v/>
      </c>
    </row>
    <row r="430" spans="1:7">
      <c r="A430" s="71">
        <v>156</v>
      </c>
      <c r="B430" s="60">
        <v>6210</v>
      </c>
      <c r="C430" s="1">
        <v>0.856846</v>
      </c>
      <c r="D430" s="70">
        <v>0.11341941168030149</v>
      </c>
      <c r="E430" t="b">
        <f>EXACT(Anketa!$E$5,'Biotopi poligonos'!A430)</f>
        <v>0</v>
      </c>
      <c r="F430" t="str">
        <f>IF(E430=TRUE,COUNTIF($E$3:E430,TRUE),"")</f>
        <v/>
      </c>
      <c r="G430" t="str">
        <f>IFERROR(INDEX($B$3:$B$1772,MATCH(ROWS($F$3:F430),$F$3:$F$1772,0)),"")</f>
        <v/>
      </c>
    </row>
    <row r="431" spans="1:7">
      <c r="A431" s="71">
        <v>156</v>
      </c>
      <c r="B431" s="60" t="s">
        <v>153</v>
      </c>
      <c r="C431" s="1">
        <v>2.9452370000000001</v>
      </c>
      <c r="D431" s="70">
        <v>0.38985657609308577</v>
      </c>
      <c r="E431" t="b">
        <f>EXACT(Anketa!$E$5,'Biotopi poligonos'!A431)</f>
        <v>0</v>
      </c>
      <c r="F431" t="str">
        <f>IF(E431=TRUE,COUNTIF($E$3:E431,TRUE),"")</f>
        <v/>
      </c>
      <c r="G431" t="str">
        <f>IFERROR(INDEX($B$3:$B$1772,MATCH(ROWS($F$3:F431),$F$3:$F$1772,0)),"")</f>
        <v/>
      </c>
    </row>
    <row r="432" spans="1:7">
      <c r="A432" s="71">
        <v>157</v>
      </c>
      <c r="B432" s="60">
        <v>3150</v>
      </c>
      <c r="C432" s="1">
        <v>7.8770850000000001</v>
      </c>
      <c r="D432" s="70">
        <v>8.0934210936895803E-2</v>
      </c>
      <c r="E432" t="b">
        <f>EXACT(Anketa!$E$5,'Biotopi poligonos'!A432)</f>
        <v>0</v>
      </c>
      <c r="F432" t="str">
        <f>IF(E432=TRUE,COUNTIF($E$3:E432,TRUE),"")</f>
        <v/>
      </c>
      <c r="G432" t="str">
        <f>IFERROR(INDEX($B$3:$B$1772,MATCH(ROWS($F$3:F432),$F$3:$F$1772,0)),"")</f>
        <v/>
      </c>
    </row>
    <row r="433" spans="1:7">
      <c r="A433" s="71">
        <v>157</v>
      </c>
      <c r="B433" s="60">
        <v>6210</v>
      </c>
      <c r="C433" s="1">
        <v>0.60553199999999996</v>
      </c>
      <c r="D433" s="70">
        <v>6.2216231787571661E-3</v>
      </c>
      <c r="E433" t="b">
        <f>EXACT(Anketa!$E$5,'Biotopi poligonos'!A433)</f>
        <v>0</v>
      </c>
      <c r="F433" t="str">
        <f>IF(E433=TRUE,COUNTIF($E$3:E433,TRUE),"")</f>
        <v/>
      </c>
      <c r="G433" t="str">
        <f>IFERROR(INDEX($B$3:$B$1772,MATCH(ROWS($F$3:F433),$F$3:$F$1772,0)),"")</f>
        <v/>
      </c>
    </row>
    <row r="434" spans="1:7">
      <c r="A434" s="71">
        <v>157</v>
      </c>
      <c r="B434" s="60" t="s">
        <v>153</v>
      </c>
      <c r="C434" s="1">
        <v>4.4376300000000004</v>
      </c>
      <c r="D434" s="70">
        <v>4.5595049752528628E-2</v>
      </c>
      <c r="E434" t="b">
        <f>EXACT(Anketa!$E$5,'Biotopi poligonos'!A434)</f>
        <v>0</v>
      </c>
      <c r="F434" t="str">
        <f>IF(E434=TRUE,COUNTIF($E$3:E434,TRUE),"")</f>
        <v/>
      </c>
      <c r="G434" t="str">
        <f>IFERROR(INDEX($B$3:$B$1772,MATCH(ROWS($F$3:F434),$F$3:$F$1772,0)),"")</f>
        <v/>
      </c>
    </row>
    <row r="435" spans="1:7">
      <c r="A435" s="71">
        <v>157</v>
      </c>
      <c r="B435" s="60">
        <v>6450</v>
      </c>
      <c r="C435" s="1">
        <v>0.43192999999999998</v>
      </c>
      <c r="D435" s="70">
        <v>4.4379251626678407E-3</v>
      </c>
      <c r="E435" t="b">
        <f>EXACT(Anketa!$E$5,'Biotopi poligonos'!A435)</f>
        <v>0</v>
      </c>
      <c r="F435" t="str">
        <f>IF(E435=TRUE,COUNTIF($E$3:E435,TRUE),"")</f>
        <v/>
      </c>
      <c r="G435" t="str">
        <f>IFERROR(INDEX($B$3:$B$1772,MATCH(ROWS($F$3:F435),$F$3:$F$1772,0)),"")</f>
        <v/>
      </c>
    </row>
    <row r="436" spans="1:7">
      <c r="A436" s="71">
        <v>158</v>
      </c>
      <c r="B436" s="60" t="s">
        <v>148</v>
      </c>
      <c r="C436" s="1">
        <v>2.5587080000000002</v>
      </c>
      <c r="D436" s="70">
        <v>4.0015930003072311E-2</v>
      </c>
      <c r="E436" t="b">
        <f>EXACT(Anketa!$E$5,'Biotopi poligonos'!A436)</f>
        <v>0</v>
      </c>
      <c r="F436" t="str">
        <f>IF(E436=TRUE,COUNTIF($E$3:E436,TRUE),"")</f>
        <v/>
      </c>
      <c r="G436" t="str">
        <f>IFERROR(INDEX($B$3:$B$1772,MATCH(ROWS($F$3:F436),$F$3:$F$1772,0)),"")</f>
        <v/>
      </c>
    </row>
    <row r="437" spans="1:7">
      <c r="A437" s="71">
        <v>158</v>
      </c>
      <c r="B437" s="60">
        <v>9050</v>
      </c>
      <c r="C437" s="1">
        <v>1.1934340000000001</v>
      </c>
      <c r="D437" s="70">
        <v>1.8664252195751373E-2</v>
      </c>
      <c r="E437" t="b">
        <f>EXACT(Anketa!$E$5,'Biotopi poligonos'!A437)</f>
        <v>0</v>
      </c>
      <c r="F437" t="str">
        <f>IF(E437=TRUE,COUNTIF($E$3:E437,TRUE),"")</f>
        <v/>
      </c>
      <c r="G437" t="str">
        <f>IFERROR(INDEX($B$3:$B$1772,MATCH(ROWS($F$3:F437),$F$3:$F$1772,0)),"")</f>
        <v/>
      </c>
    </row>
    <row r="438" spans="1:7">
      <c r="A438" s="71">
        <v>158</v>
      </c>
      <c r="B438" s="60" t="s">
        <v>150</v>
      </c>
      <c r="C438" s="1">
        <v>3.8069470000000001</v>
      </c>
      <c r="D438" s="70">
        <v>5.9537283925092707E-2</v>
      </c>
      <c r="E438" t="b">
        <f>EXACT(Anketa!$E$5,'Biotopi poligonos'!A438)</f>
        <v>0</v>
      </c>
      <c r="F438" t="str">
        <f>IF(E438=TRUE,COUNTIF($E$3:E438,TRUE),"")</f>
        <v/>
      </c>
      <c r="G438" t="str">
        <f>IFERROR(INDEX($B$3:$B$1772,MATCH(ROWS($F$3:F438),$F$3:$F$1772,0)),"")</f>
        <v/>
      </c>
    </row>
    <row r="439" spans="1:7">
      <c r="A439" s="71">
        <v>158</v>
      </c>
      <c r="B439" s="60" t="s">
        <v>151</v>
      </c>
      <c r="C439" s="1">
        <v>0.94105300000000003</v>
      </c>
      <c r="D439" s="70">
        <v>1.4717236580798279E-2</v>
      </c>
      <c r="E439" t="b">
        <f>EXACT(Anketa!$E$5,'Biotopi poligonos'!A439)</f>
        <v>0</v>
      </c>
      <c r="F439" t="str">
        <f>IF(E439=TRUE,COUNTIF($E$3:E439,TRUE),"")</f>
        <v/>
      </c>
      <c r="G439" t="str">
        <f>IFERROR(INDEX($B$3:$B$1772,MATCH(ROWS($F$3:F439),$F$3:$F$1772,0)),"")</f>
        <v/>
      </c>
    </row>
    <row r="440" spans="1:7">
      <c r="A440" s="71">
        <v>161</v>
      </c>
      <c r="B440" s="60" t="s">
        <v>156</v>
      </c>
      <c r="C440" s="1">
        <v>4.3595000000000002E-2</v>
      </c>
      <c r="D440" s="70">
        <v>1.877707954110015E-4</v>
      </c>
      <c r="E440" t="b">
        <f>EXACT(Anketa!$E$5,'Biotopi poligonos'!A440)</f>
        <v>0</v>
      </c>
      <c r="F440" t="str">
        <f>IF(E440=TRUE,COUNTIF($E$3:E440,TRUE),"")</f>
        <v/>
      </c>
      <c r="G440" t="str">
        <f>IFERROR(INDEX($B$3:$B$1772,MATCH(ROWS($F$3:F440),$F$3:$F$1772,0)),"")</f>
        <v/>
      </c>
    </row>
    <row r="441" spans="1:7">
      <c r="A441" s="71">
        <v>161</v>
      </c>
      <c r="B441" s="60" t="s">
        <v>153</v>
      </c>
      <c r="C441" s="1">
        <v>2.4005999999999998</v>
      </c>
      <c r="D441" s="70">
        <v>1.0339776842840926E-2</v>
      </c>
      <c r="E441" t="b">
        <f>EXACT(Anketa!$E$5,'Biotopi poligonos'!A441)</f>
        <v>0</v>
      </c>
      <c r="F441" t="str">
        <f>IF(E441=TRUE,COUNTIF($E$3:E441,TRUE),"")</f>
        <v/>
      </c>
      <c r="G441" t="str">
        <f>IFERROR(INDEX($B$3:$B$1772,MATCH(ROWS($F$3:F441),$F$3:$F$1772,0)),"")</f>
        <v/>
      </c>
    </row>
    <row r="442" spans="1:7">
      <c r="A442" s="71">
        <v>161</v>
      </c>
      <c r="B442" s="60">
        <v>6450</v>
      </c>
      <c r="C442" s="1">
        <v>2.4104549999999998</v>
      </c>
      <c r="D442" s="70">
        <v>1.038222393972762E-2</v>
      </c>
      <c r="E442" t="b">
        <f>EXACT(Anketa!$E$5,'Biotopi poligonos'!A442)</f>
        <v>0</v>
      </c>
      <c r="F442" t="str">
        <f>IF(E442=TRUE,COUNTIF($E$3:E442,TRUE),"")</f>
        <v/>
      </c>
      <c r="G442" t="str">
        <f>IFERROR(INDEX($B$3:$B$1772,MATCH(ROWS($F$3:F442),$F$3:$F$1772,0)),"")</f>
        <v/>
      </c>
    </row>
    <row r="443" spans="1:7">
      <c r="A443" s="71">
        <v>161</v>
      </c>
      <c r="B443" s="60" t="s">
        <v>148</v>
      </c>
      <c r="C443" s="1">
        <v>3.256866</v>
      </c>
      <c r="D443" s="70">
        <v>1.4027854555959327E-2</v>
      </c>
      <c r="E443" t="b">
        <f>EXACT(Anketa!$E$5,'Biotopi poligonos'!A443)</f>
        <v>0</v>
      </c>
      <c r="F443" t="str">
        <f>IF(E443=TRUE,COUNTIF($E$3:E443,TRUE),"")</f>
        <v/>
      </c>
      <c r="G443" t="str">
        <f>IFERROR(INDEX($B$3:$B$1772,MATCH(ROWS($F$3:F443),$F$3:$F$1772,0)),"")</f>
        <v/>
      </c>
    </row>
    <row r="444" spans="1:7">
      <c r="A444" s="71">
        <v>161</v>
      </c>
      <c r="B444" s="60" t="s">
        <v>150</v>
      </c>
      <c r="C444" s="1">
        <v>39.710062999999998</v>
      </c>
      <c r="D444" s="70">
        <v>0.17103773633056496</v>
      </c>
      <c r="E444" t="b">
        <f>EXACT(Anketa!$E$5,'Biotopi poligonos'!A444)</f>
        <v>0</v>
      </c>
      <c r="F444" t="str">
        <f>IF(E444=TRUE,COUNTIF($E$3:E444,TRUE),"")</f>
        <v/>
      </c>
      <c r="G444" t="str">
        <f>IFERROR(INDEX($B$3:$B$1772,MATCH(ROWS($F$3:F444),$F$3:$F$1772,0)),"")</f>
        <v/>
      </c>
    </row>
    <row r="445" spans="1:7">
      <c r="A445" s="71">
        <v>161</v>
      </c>
      <c r="B445" s="60" t="s">
        <v>151</v>
      </c>
      <c r="C445" s="1">
        <v>19.470556999999999</v>
      </c>
      <c r="D445" s="70">
        <v>8.3862873609020366E-2</v>
      </c>
      <c r="E445" t="b">
        <f>EXACT(Anketa!$E$5,'Biotopi poligonos'!A445)</f>
        <v>0</v>
      </c>
      <c r="F445" t="str">
        <f>IF(E445=TRUE,COUNTIF($E$3:E445,TRUE),"")</f>
        <v/>
      </c>
      <c r="G445" t="str">
        <f>IFERROR(INDEX($B$3:$B$1772,MATCH(ROWS($F$3:F445),$F$3:$F$1772,0)),"")</f>
        <v/>
      </c>
    </row>
    <row r="446" spans="1:7">
      <c r="A446" s="71">
        <v>161</v>
      </c>
      <c r="B446" s="60" t="s">
        <v>152</v>
      </c>
      <c r="C446" s="1">
        <v>0.62052600000000002</v>
      </c>
      <c r="D446" s="70">
        <v>2.6727069754147749E-3</v>
      </c>
      <c r="E446" t="b">
        <f>EXACT(Anketa!$E$5,'Biotopi poligonos'!A446)</f>
        <v>0</v>
      </c>
      <c r="F446" t="str">
        <f>IF(E446=TRUE,COUNTIF($E$3:E446,TRUE),"")</f>
        <v/>
      </c>
      <c r="G446" t="str">
        <f>IFERROR(INDEX($B$3:$B$1772,MATCH(ROWS($F$3:F446),$F$3:$F$1772,0)),"")</f>
        <v/>
      </c>
    </row>
    <row r="447" spans="1:7">
      <c r="A447" s="71">
        <v>162</v>
      </c>
      <c r="B447" s="60">
        <v>3150</v>
      </c>
      <c r="C447" s="1">
        <v>0.74558500000000005</v>
      </c>
      <c r="D447" s="70">
        <v>9.6990579093148201E-3</v>
      </c>
      <c r="E447" t="b">
        <f>EXACT(Anketa!$E$5,'Biotopi poligonos'!A447)</f>
        <v>0</v>
      </c>
      <c r="F447" t="str">
        <f>IF(E447=TRUE,COUNTIF($E$3:E447,TRUE),"")</f>
        <v/>
      </c>
      <c r="G447" t="str">
        <f>IFERROR(INDEX($B$3:$B$1772,MATCH(ROWS($F$3:F447),$F$3:$F$1772,0)),"")</f>
        <v/>
      </c>
    </row>
    <row r="448" spans="1:7">
      <c r="A448" s="71">
        <v>162</v>
      </c>
      <c r="B448" s="60" t="s">
        <v>148</v>
      </c>
      <c r="C448" s="1">
        <v>0.74039999999999995</v>
      </c>
      <c r="D448" s="70">
        <v>9.6316080340359475E-3</v>
      </c>
      <c r="E448" t="b">
        <f>EXACT(Anketa!$E$5,'Biotopi poligonos'!A448)</f>
        <v>0</v>
      </c>
      <c r="F448" t="str">
        <f>IF(E448=TRUE,COUNTIF($E$3:E448,TRUE),"")</f>
        <v/>
      </c>
      <c r="G448" t="str">
        <f>IFERROR(INDEX($B$3:$B$1772,MATCH(ROWS($F$3:F448),$F$3:$F$1772,0)),"")</f>
        <v/>
      </c>
    </row>
    <row r="449" spans="1:7">
      <c r="A449" s="71">
        <v>162</v>
      </c>
      <c r="B449" s="60">
        <v>9050</v>
      </c>
      <c r="C449" s="1">
        <v>23.173753000000001</v>
      </c>
      <c r="D449" s="70">
        <v>0.30145935382707278</v>
      </c>
      <c r="E449" t="b">
        <f>EXACT(Anketa!$E$5,'Biotopi poligonos'!A449)</f>
        <v>0</v>
      </c>
      <c r="F449" t="str">
        <f>IF(E449=TRUE,COUNTIF($E$3:E449,TRUE),"")</f>
        <v/>
      </c>
      <c r="G449" t="str">
        <f>IFERROR(INDEX($B$3:$B$1772,MATCH(ROWS($F$3:F449),$F$3:$F$1772,0)),"")</f>
        <v/>
      </c>
    </row>
    <row r="450" spans="1:7">
      <c r="A450" s="71">
        <v>162</v>
      </c>
      <c r="B450" s="60" t="s">
        <v>150</v>
      </c>
      <c r="C450" s="1">
        <v>3.0794510000000002</v>
      </c>
      <c r="D450" s="70">
        <v>4.0059515116180493E-2</v>
      </c>
      <c r="E450" t="b">
        <f>EXACT(Anketa!$E$5,'Biotopi poligonos'!A450)</f>
        <v>0</v>
      </c>
      <c r="F450" t="str">
        <f>IF(E450=TRUE,COUNTIF($E$3:E450,TRUE),"")</f>
        <v/>
      </c>
      <c r="G450" t="str">
        <f>IFERROR(INDEX($B$3:$B$1772,MATCH(ROWS($F$3:F450),$F$3:$F$1772,0)),"")</f>
        <v/>
      </c>
    </row>
    <row r="451" spans="1:7">
      <c r="A451" s="71">
        <v>162</v>
      </c>
      <c r="B451" s="60" t="s">
        <v>151</v>
      </c>
      <c r="C451" s="1">
        <v>2.840049</v>
      </c>
      <c r="D451" s="70">
        <v>3.6945217133246576E-2</v>
      </c>
      <c r="E451" t="b">
        <f>EXACT(Anketa!$E$5,'Biotopi poligonos'!A451)</f>
        <v>0</v>
      </c>
      <c r="F451" t="str">
        <f>IF(E451=TRUE,COUNTIF($E$3:E451,TRUE),"")</f>
        <v/>
      </c>
      <c r="G451" t="str">
        <f>IFERROR(INDEX($B$3:$B$1772,MATCH(ROWS($F$3:F451),$F$3:$F$1772,0)),"")</f>
        <v/>
      </c>
    </row>
    <row r="452" spans="1:7">
      <c r="A452" s="71">
        <v>164</v>
      </c>
      <c r="B452" s="60">
        <v>2180</v>
      </c>
      <c r="C452" s="1">
        <v>41.745266000000001</v>
      </c>
      <c r="D452" s="70">
        <v>0.20484955725027743</v>
      </c>
      <c r="E452" t="b">
        <f>EXACT(Anketa!$E$5,'Biotopi poligonos'!A452)</f>
        <v>0</v>
      </c>
      <c r="F452" t="str">
        <f>IF(E452=TRUE,COUNTIF($E$3:E452,TRUE),"")</f>
        <v/>
      </c>
      <c r="G452" t="str">
        <f>IFERROR(INDEX($B$3:$B$1772,MATCH(ROWS($F$3:F452),$F$3:$F$1772,0)),"")</f>
        <v/>
      </c>
    </row>
    <row r="453" spans="1:7">
      <c r="A453" s="71">
        <v>164</v>
      </c>
      <c r="B453" s="60" t="s">
        <v>148</v>
      </c>
      <c r="C453" s="1">
        <v>4.8838540000000004</v>
      </c>
      <c r="D453" s="70">
        <v>2.396571936025025E-2</v>
      </c>
      <c r="E453" t="b">
        <f>EXACT(Anketa!$E$5,'Biotopi poligonos'!A453)</f>
        <v>0</v>
      </c>
      <c r="F453" t="str">
        <f>IF(E453=TRUE,COUNTIF($E$3:E453,TRUE),"")</f>
        <v/>
      </c>
      <c r="G453" t="str">
        <f>IFERROR(INDEX($B$3:$B$1772,MATCH(ROWS($F$3:F453),$F$3:$F$1772,0)),"")</f>
        <v/>
      </c>
    </row>
    <row r="454" spans="1:7">
      <c r="A454" s="71">
        <v>164</v>
      </c>
      <c r="B454" s="60">
        <v>9050</v>
      </c>
      <c r="C454" s="1">
        <v>17.088747999999999</v>
      </c>
      <c r="D454" s="70">
        <v>8.3856753045041407E-2</v>
      </c>
      <c r="E454" t="b">
        <f>EXACT(Anketa!$E$5,'Biotopi poligonos'!A454)</f>
        <v>0</v>
      </c>
      <c r="F454" t="str">
        <f>IF(E454=TRUE,COUNTIF($E$3:E454,TRUE),"")</f>
        <v/>
      </c>
      <c r="G454" t="str">
        <f>IFERROR(INDEX($B$3:$B$1772,MATCH(ROWS($F$3:F454),$F$3:$F$1772,0)),"")</f>
        <v/>
      </c>
    </row>
    <row r="455" spans="1:7">
      <c r="A455" s="71">
        <v>164</v>
      </c>
      <c r="B455" s="60" t="s">
        <v>150</v>
      </c>
      <c r="C455" s="1">
        <v>50.36412</v>
      </c>
      <c r="D455" s="70">
        <v>0.24714341701164011</v>
      </c>
      <c r="E455" t="b">
        <f>EXACT(Anketa!$E$5,'Biotopi poligonos'!A455)</f>
        <v>0</v>
      </c>
      <c r="F455" t="str">
        <f>IF(E455=TRUE,COUNTIF($E$3:E455,TRUE),"")</f>
        <v/>
      </c>
      <c r="G455" t="str">
        <f>IFERROR(INDEX($B$3:$B$1772,MATCH(ROWS($F$3:F455),$F$3:$F$1772,0)),"")</f>
        <v/>
      </c>
    </row>
    <row r="456" spans="1:7">
      <c r="A456" s="71">
        <v>164</v>
      </c>
      <c r="B456" s="60" t="s">
        <v>151</v>
      </c>
      <c r="C456" s="1">
        <v>2.3806980000000002</v>
      </c>
      <c r="D456" s="70">
        <v>1.1682400855862819E-2</v>
      </c>
      <c r="E456" t="b">
        <f>EXACT(Anketa!$E$5,'Biotopi poligonos'!A456)</f>
        <v>0</v>
      </c>
      <c r="F456" t="str">
        <f>IF(E456=TRUE,COUNTIF($E$3:E456,TRUE),"")</f>
        <v/>
      </c>
      <c r="G456" t="str">
        <f>IFERROR(INDEX($B$3:$B$1772,MATCH(ROWS($F$3:F456),$F$3:$F$1772,0)),"")</f>
        <v/>
      </c>
    </row>
    <row r="457" spans="1:7">
      <c r="A457" s="71">
        <v>164</v>
      </c>
      <c r="B457" s="60" t="s">
        <v>152</v>
      </c>
      <c r="C457" s="1">
        <v>1.616565</v>
      </c>
      <c r="D457" s="70">
        <v>7.93269887216181E-3</v>
      </c>
      <c r="E457" t="b">
        <f>EXACT(Anketa!$E$5,'Biotopi poligonos'!A457)</f>
        <v>0</v>
      </c>
      <c r="F457" t="str">
        <f>IF(E457=TRUE,COUNTIF($E$3:E457,TRUE),"")</f>
        <v/>
      </c>
      <c r="G457" t="str">
        <f>IFERROR(INDEX($B$3:$B$1772,MATCH(ROWS($F$3:F457),$F$3:$F$1772,0)),"")</f>
        <v/>
      </c>
    </row>
    <row r="458" spans="1:7">
      <c r="A458" s="71">
        <v>165</v>
      </c>
      <c r="B458" s="60" t="s">
        <v>148</v>
      </c>
      <c r="C458" s="1">
        <v>26.395644999999998</v>
      </c>
      <c r="D458" s="70">
        <v>0.22740634466893161</v>
      </c>
      <c r="E458" t="b">
        <f>EXACT(Anketa!$E$5,'Biotopi poligonos'!A458)</f>
        <v>0</v>
      </c>
      <c r="F458" t="str">
        <f>IF(E458=TRUE,COUNTIF($E$3:E458,TRUE),"")</f>
        <v/>
      </c>
      <c r="G458" t="str">
        <f>IFERROR(INDEX($B$3:$B$1772,MATCH(ROWS($F$3:F458),$F$3:$F$1772,0)),"")</f>
        <v/>
      </c>
    </row>
    <row r="459" spans="1:7">
      <c r="A459" s="71">
        <v>165</v>
      </c>
      <c r="B459" s="60" t="s">
        <v>150</v>
      </c>
      <c r="C459" s="1">
        <v>5.2777969999999996</v>
      </c>
      <c r="D459" s="70">
        <v>4.5469793356997086E-2</v>
      </c>
      <c r="E459" t="b">
        <f>EXACT(Anketa!$E$5,'Biotopi poligonos'!A459)</f>
        <v>0</v>
      </c>
      <c r="F459" t="str">
        <f>IF(E459=TRUE,COUNTIF($E$3:E459,TRUE),"")</f>
        <v/>
      </c>
      <c r="G459" t="str">
        <f>IFERROR(INDEX($B$3:$B$1772,MATCH(ROWS($F$3:F459),$F$3:$F$1772,0)),"")</f>
        <v/>
      </c>
    </row>
    <row r="460" spans="1:7">
      <c r="A460" s="71">
        <v>166</v>
      </c>
      <c r="B460" s="60">
        <v>6210</v>
      </c>
      <c r="C460" s="1">
        <v>1.178245</v>
      </c>
      <c r="D460" s="70">
        <v>2.2466433737557594E-3</v>
      </c>
      <c r="E460" t="b">
        <f>EXACT(Anketa!$E$5,'Biotopi poligonos'!A460)</f>
        <v>0</v>
      </c>
      <c r="F460" t="str">
        <f>IF(E460=TRUE,COUNTIF($E$3:E460,TRUE),"")</f>
        <v/>
      </c>
      <c r="G460" t="str">
        <f>IFERROR(INDEX($B$3:$B$1772,MATCH(ROWS($F$3:F460),$F$3:$F$1772,0)),"")</f>
        <v/>
      </c>
    </row>
    <row r="461" spans="1:7">
      <c r="A461" s="71">
        <v>166</v>
      </c>
      <c r="B461" s="60" t="s">
        <v>153</v>
      </c>
      <c r="C461" s="1">
        <v>44.251427999999997</v>
      </c>
      <c r="D461" s="70">
        <v>8.4377338749945963E-2</v>
      </c>
      <c r="E461" t="b">
        <f>EXACT(Anketa!$E$5,'Biotopi poligonos'!A461)</f>
        <v>0</v>
      </c>
      <c r="F461" t="str">
        <f>IF(E461=TRUE,COUNTIF($E$3:E461,TRUE),"")</f>
        <v/>
      </c>
      <c r="G461" t="str">
        <f>IFERROR(INDEX($B$3:$B$1772,MATCH(ROWS($F$3:F461),$F$3:$F$1772,0)),"")</f>
        <v/>
      </c>
    </row>
    <row r="462" spans="1:7">
      <c r="A462" s="71">
        <v>166</v>
      </c>
      <c r="B462" s="60">
        <v>6450</v>
      </c>
      <c r="C462" s="1">
        <v>1.2454780000000001</v>
      </c>
      <c r="D462" s="70">
        <v>2.3748413070783887E-3</v>
      </c>
      <c r="E462" t="b">
        <f>EXACT(Anketa!$E$5,'Biotopi poligonos'!A462)</f>
        <v>0</v>
      </c>
      <c r="F462" t="str">
        <f>IF(E462=TRUE,COUNTIF($E$3:E462,TRUE),"")</f>
        <v/>
      </c>
      <c r="G462" t="str">
        <f>IFERROR(INDEX($B$3:$B$1772,MATCH(ROWS($F$3:F462),$F$3:$F$1772,0)),"")</f>
        <v/>
      </c>
    </row>
    <row r="463" spans="1:7">
      <c r="A463" s="71">
        <v>166</v>
      </c>
      <c r="B463" s="60">
        <v>6510</v>
      </c>
      <c r="C463" s="1">
        <v>20.452539000000002</v>
      </c>
      <c r="D463" s="70">
        <v>3.8998307839907029E-2</v>
      </c>
      <c r="E463" t="b">
        <f>EXACT(Anketa!$E$5,'Biotopi poligonos'!A463)</f>
        <v>0</v>
      </c>
      <c r="F463" t="str">
        <f>IF(E463=TRUE,COUNTIF($E$3:E463,TRUE),"")</f>
        <v/>
      </c>
      <c r="G463" t="str">
        <f>IFERROR(INDEX($B$3:$B$1772,MATCH(ROWS($F$3:F463),$F$3:$F$1772,0)),"")</f>
        <v/>
      </c>
    </row>
    <row r="464" spans="1:7">
      <c r="A464" s="71">
        <v>166</v>
      </c>
      <c r="B464" s="60">
        <v>9050</v>
      </c>
      <c r="C464" s="1">
        <v>2.1068820000000001</v>
      </c>
      <c r="D464" s="70">
        <v>4.0173414566455051E-3</v>
      </c>
      <c r="E464" t="b">
        <f>EXACT(Anketa!$E$5,'Biotopi poligonos'!A464)</f>
        <v>0</v>
      </c>
      <c r="F464" t="str">
        <f>IF(E464=TRUE,COUNTIF($E$3:E464,TRUE),"")</f>
        <v/>
      </c>
      <c r="G464" t="str">
        <f>IFERROR(INDEX($B$3:$B$1772,MATCH(ROWS($F$3:F464),$F$3:$F$1772,0)),"")</f>
        <v/>
      </c>
    </row>
    <row r="465" spans="1:7">
      <c r="A465" s="71">
        <v>166</v>
      </c>
      <c r="B465" s="60">
        <v>9070</v>
      </c>
      <c r="C465" s="1">
        <v>1.0829299999999999</v>
      </c>
      <c r="D465" s="70">
        <v>2.0648994977626256E-3</v>
      </c>
      <c r="E465" t="b">
        <f>EXACT(Anketa!$E$5,'Biotopi poligonos'!A465)</f>
        <v>0</v>
      </c>
      <c r="F465" t="str">
        <f>IF(E465=TRUE,COUNTIF($E$3:E465,TRUE),"")</f>
        <v/>
      </c>
      <c r="G465" t="str">
        <f>IFERROR(INDEX($B$3:$B$1772,MATCH(ROWS($F$3:F465),$F$3:$F$1772,0)),"")</f>
        <v/>
      </c>
    </row>
    <row r="466" spans="1:7">
      <c r="A466" s="71">
        <v>166</v>
      </c>
      <c r="B466" s="60" t="s">
        <v>150</v>
      </c>
      <c r="C466" s="1">
        <v>0.64141000000000004</v>
      </c>
      <c r="D466" s="70">
        <v>1.2230219745135195E-3</v>
      </c>
      <c r="E466" t="b">
        <f>EXACT(Anketa!$E$5,'Biotopi poligonos'!A466)</f>
        <v>0</v>
      </c>
      <c r="F466" t="str">
        <f>IF(E466=TRUE,COUNTIF($E$3:E466,TRUE),"")</f>
        <v/>
      </c>
      <c r="G466" t="str">
        <f>IFERROR(INDEX($B$3:$B$1772,MATCH(ROWS($F$3:F466),$F$3:$F$1772,0)),"")</f>
        <v/>
      </c>
    </row>
    <row r="467" spans="1:7">
      <c r="A467" s="71">
        <v>166</v>
      </c>
      <c r="B467" s="60" t="s">
        <v>158</v>
      </c>
      <c r="C467" s="1">
        <v>1.08717</v>
      </c>
      <c r="D467" s="70">
        <v>2.0729842067193573E-3</v>
      </c>
      <c r="E467" t="b">
        <f>EXACT(Anketa!$E$5,'Biotopi poligonos'!A467)</f>
        <v>0</v>
      </c>
      <c r="F467" t="str">
        <f>IF(E467=TRUE,COUNTIF($E$3:E467,TRUE),"")</f>
        <v/>
      </c>
      <c r="G467" t="str">
        <f>IFERROR(INDEX($B$3:$B$1772,MATCH(ROWS($F$3:F467),$F$3:$F$1772,0)),"")</f>
        <v/>
      </c>
    </row>
    <row r="468" spans="1:7">
      <c r="A468" s="71">
        <v>167</v>
      </c>
      <c r="B468" s="60">
        <v>9050</v>
      </c>
      <c r="C468" s="1">
        <v>23.830238000000001</v>
      </c>
      <c r="D468" s="70">
        <v>0.38554356472575979</v>
      </c>
      <c r="E468" t="b">
        <f>EXACT(Anketa!$E$5,'Biotopi poligonos'!A468)</f>
        <v>0</v>
      </c>
      <c r="F468" t="str">
        <f>IF(E468=TRUE,COUNTIF($E$3:E468,TRUE),"")</f>
        <v/>
      </c>
      <c r="G468" t="str">
        <f>IFERROR(INDEX($B$3:$B$1772,MATCH(ROWS($F$3:F468),$F$3:$F$1772,0)),"")</f>
        <v/>
      </c>
    </row>
    <row r="469" spans="1:7">
      <c r="A469" s="71">
        <v>167</v>
      </c>
      <c r="B469" s="60">
        <v>9160</v>
      </c>
      <c r="C469" s="1">
        <v>0.98536400000000002</v>
      </c>
      <c r="D469" s="70">
        <v>1.5941962019533063E-2</v>
      </c>
      <c r="E469" t="b">
        <f>EXACT(Anketa!$E$5,'Biotopi poligonos'!A469)</f>
        <v>0</v>
      </c>
      <c r="F469" t="str">
        <f>IF(E469=TRUE,COUNTIF($E$3:E469,TRUE),"")</f>
        <v/>
      </c>
      <c r="G469" t="str">
        <f>IFERROR(INDEX($B$3:$B$1772,MATCH(ROWS($F$3:F469),$F$3:$F$1772,0)),"")</f>
        <v/>
      </c>
    </row>
    <row r="470" spans="1:7">
      <c r="A470" s="71">
        <v>168</v>
      </c>
      <c r="B470" s="60">
        <v>6210</v>
      </c>
      <c r="C470" s="1">
        <v>1.042E-3</v>
      </c>
      <c r="D470" s="70">
        <v>3.8327399636375227E-6</v>
      </c>
      <c r="E470" t="b">
        <f>EXACT(Anketa!$E$5,'Biotopi poligonos'!A470)</f>
        <v>0</v>
      </c>
      <c r="F470" t="str">
        <f>IF(E470=TRUE,COUNTIF($E$3:E470,TRUE),"")</f>
        <v/>
      </c>
      <c r="G470" t="str">
        <f>IFERROR(INDEX($B$3:$B$1772,MATCH(ROWS($F$3:F470),$F$3:$F$1772,0)),"")</f>
        <v/>
      </c>
    </row>
    <row r="471" spans="1:7">
      <c r="A471" s="71">
        <v>168</v>
      </c>
      <c r="B471" s="60" t="s">
        <v>153</v>
      </c>
      <c r="C471" s="1">
        <v>1.830236</v>
      </c>
      <c r="D471" s="70">
        <v>6.7320716507563204E-3</v>
      </c>
      <c r="E471" t="b">
        <f>EXACT(Anketa!$E$5,'Biotopi poligonos'!A471)</f>
        <v>0</v>
      </c>
      <c r="F471" t="str">
        <f>IF(E471=TRUE,COUNTIF($E$3:E471,TRUE),"")</f>
        <v/>
      </c>
      <c r="G471" t="str">
        <f>IFERROR(INDEX($B$3:$B$1772,MATCH(ROWS($F$3:F471),$F$3:$F$1772,0)),"")</f>
        <v/>
      </c>
    </row>
    <row r="472" spans="1:7">
      <c r="A472" s="71">
        <v>168</v>
      </c>
      <c r="B472" s="60">
        <v>7160</v>
      </c>
      <c r="C472" s="1">
        <v>0.36314600000000002</v>
      </c>
      <c r="D472" s="70">
        <v>1.3357429816075932E-3</v>
      </c>
      <c r="E472" t="b">
        <f>EXACT(Anketa!$E$5,'Biotopi poligonos'!A472)</f>
        <v>0</v>
      </c>
      <c r="F472" t="str">
        <f>IF(E472=TRUE,COUNTIF($E$3:E472,TRUE),"")</f>
        <v/>
      </c>
      <c r="G472" t="str">
        <f>IFERROR(INDEX($B$3:$B$1772,MATCH(ROWS($F$3:F472),$F$3:$F$1772,0)),"")</f>
        <v/>
      </c>
    </row>
    <row r="473" spans="1:7">
      <c r="A473" s="71">
        <v>168</v>
      </c>
      <c r="B473" s="60" t="s">
        <v>149</v>
      </c>
      <c r="C473" s="1">
        <v>2.4326750000000001</v>
      </c>
      <c r="D473" s="70">
        <v>8.9479949050306259E-3</v>
      </c>
      <c r="E473" t="b">
        <f>EXACT(Anketa!$E$5,'Biotopi poligonos'!A473)</f>
        <v>0</v>
      </c>
      <c r="F473" t="str">
        <f>IF(E473=TRUE,COUNTIF($E$3:E473,TRUE),"")</f>
        <v/>
      </c>
      <c r="G473" t="str">
        <f>IFERROR(INDEX($B$3:$B$1772,MATCH(ROWS($F$3:F473),$F$3:$F$1772,0)),"")</f>
        <v/>
      </c>
    </row>
    <row r="474" spans="1:7">
      <c r="A474" s="71">
        <v>168</v>
      </c>
      <c r="B474" s="60">
        <v>9050</v>
      </c>
      <c r="C474" s="1">
        <v>2.847585</v>
      </c>
      <c r="D474" s="70">
        <v>1.047413899170322E-2</v>
      </c>
      <c r="E474" t="b">
        <f>EXACT(Anketa!$E$5,'Biotopi poligonos'!A474)</f>
        <v>0</v>
      </c>
      <c r="F474" t="str">
        <f>IF(E474=TRUE,COUNTIF($E$3:E474,TRUE),"")</f>
        <v/>
      </c>
      <c r="G474" t="str">
        <f>IFERROR(INDEX($B$3:$B$1772,MATCH(ROWS($F$3:F474),$F$3:$F$1772,0)),"")</f>
        <v/>
      </c>
    </row>
    <row r="475" spans="1:7">
      <c r="A475" s="71">
        <v>168</v>
      </c>
      <c r="B475" s="60" t="s">
        <v>150</v>
      </c>
      <c r="C475" s="1">
        <v>21.420652</v>
      </c>
      <c r="D475" s="70">
        <v>7.879058442185416E-2</v>
      </c>
      <c r="E475" t="b">
        <f>EXACT(Anketa!$E$5,'Biotopi poligonos'!A475)</f>
        <v>0</v>
      </c>
      <c r="F475" t="str">
        <f>IF(E475=TRUE,COUNTIF($E$3:E475,TRUE),"")</f>
        <v/>
      </c>
      <c r="G475" t="str">
        <f>IFERROR(INDEX($B$3:$B$1772,MATCH(ROWS($F$3:F475),$F$3:$F$1772,0)),"")</f>
        <v/>
      </c>
    </row>
    <row r="476" spans="1:7">
      <c r="A476" s="71">
        <v>170</v>
      </c>
      <c r="B476" s="60">
        <v>3150</v>
      </c>
      <c r="C476" s="1">
        <v>0.27262599999999998</v>
      </c>
      <c r="D476" s="70">
        <v>2.8494544536300216E-2</v>
      </c>
      <c r="E476" t="b">
        <f>EXACT(Anketa!$E$5,'Biotopi poligonos'!A476)</f>
        <v>0</v>
      </c>
      <c r="F476" t="str">
        <f>IF(E476=TRUE,COUNTIF($E$3:E476,TRUE),"")</f>
        <v/>
      </c>
      <c r="G476" t="str">
        <f>IFERROR(INDEX($B$3:$B$1772,MATCH(ROWS($F$3:F476),$F$3:$F$1772,0)),"")</f>
        <v/>
      </c>
    </row>
    <row r="477" spans="1:7">
      <c r="A477" s="71">
        <v>170</v>
      </c>
      <c r="B477" s="60">
        <v>7160</v>
      </c>
      <c r="C477" s="1">
        <v>1.040878</v>
      </c>
      <c r="D477" s="70">
        <v>0.10879132778185169</v>
      </c>
      <c r="E477" t="b">
        <f>EXACT(Anketa!$E$5,'Biotopi poligonos'!A477)</f>
        <v>0</v>
      </c>
      <c r="F477" t="str">
        <f>IF(E477=TRUE,COUNTIF($E$3:E477,TRUE),"")</f>
        <v/>
      </c>
      <c r="G477" t="str">
        <f>IFERROR(INDEX($B$3:$B$1772,MATCH(ROWS($F$3:F477),$F$3:$F$1772,0)),"")</f>
        <v/>
      </c>
    </row>
    <row r="478" spans="1:7">
      <c r="A478" s="71">
        <v>170</v>
      </c>
      <c r="B478" s="60">
        <v>7230</v>
      </c>
      <c r="C478" s="1">
        <v>1.202985</v>
      </c>
      <c r="D478" s="70">
        <v>0.12573455818227577</v>
      </c>
      <c r="E478" t="b">
        <f>EXACT(Anketa!$E$5,'Biotopi poligonos'!A478)</f>
        <v>0</v>
      </c>
      <c r="F478" t="str">
        <f>IF(E478=TRUE,COUNTIF($E$3:E478,TRUE),"")</f>
        <v/>
      </c>
      <c r="G478" t="str">
        <f>IFERROR(INDEX($B$3:$B$1772,MATCH(ROWS($F$3:F478),$F$3:$F$1772,0)),"")</f>
        <v/>
      </c>
    </row>
    <row r="479" spans="1:7">
      <c r="A479" s="71">
        <v>170</v>
      </c>
      <c r="B479" s="60" t="s">
        <v>158</v>
      </c>
      <c r="C479" s="1">
        <v>0.38751200000000002</v>
      </c>
      <c r="D479" s="70">
        <v>4.0502292306495977E-2</v>
      </c>
      <c r="E479" t="b">
        <f>EXACT(Anketa!$E$5,'Biotopi poligonos'!A479)</f>
        <v>0</v>
      </c>
      <c r="F479" t="str">
        <f>IF(E479=TRUE,COUNTIF($E$3:E479,TRUE),"")</f>
        <v/>
      </c>
      <c r="G479" t="str">
        <f>IFERROR(INDEX($B$3:$B$1772,MATCH(ROWS($F$3:F479),$F$3:$F$1772,0)),"")</f>
        <v/>
      </c>
    </row>
    <row r="480" spans="1:7">
      <c r="A480" s="71">
        <v>171</v>
      </c>
      <c r="B480" s="60">
        <v>2180</v>
      </c>
      <c r="C480" s="1">
        <v>5.4991240000000001</v>
      </c>
      <c r="D480" s="70">
        <v>3.4594511051269011E-2</v>
      </c>
      <c r="E480" t="b">
        <f>EXACT(Anketa!$E$5,'Biotopi poligonos'!A480)</f>
        <v>0</v>
      </c>
      <c r="F480" t="str">
        <f>IF(E480=TRUE,COUNTIF($E$3:E480,TRUE),"")</f>
        <v/>
      </c>
      <c r="G480" t="str">
        <f>IFERROR(INDEX($B$3:$B$1772,MATCH(ROWS($F$3:F480),$F$3:$F$1772,0)),"")</f>
        <v/>
      </c>
    </row>
    <row r="481" spans="1:7">
      <c r="A481" s="71">
        <v>171</v>
      </c>
      <c r="B481" s="60" t="s">
        <v>154</v>
      </c>
      <c r="C481" s="1">
        <v>10.915117</v>
      </c>
      <c r="D481" s="70">
        <v>6.8666052208023354E-2</v>
      </c>
      <c r="E481" t="b">
        <f>EXACT(Anketa!$E$5,'Biotopi poligonos'!A481)</f>
        <v>0</v>
      </c>
      <c r="F481" t="str">
        <f>IF(E481=TRUE,COUNTIF($E$3:E481,TRUE),"")</f>
        <v/>
      </c>
      <c r="G481" t="str">
        <f>IFERROR(INDEX($B$3:$B$1772,MATCH(ROWS($F$3:F481),$F$3:$F$1772,0)),"")</f>
        <v/>
      </c>
    </row>
    <row r="482" spans="1:7">
      <c r="A482" s="71">
        <v>171</v>
      </c>
      <c r="B482" s="60" t="s">
        <v>150</v>
      </c>
      <c r="C482" s="1">
        <v>25.468826</v>
      </c>
      <c r="D482" s="70">
        <v>0.16022217038929246</v>
      </c>
      <c r="E482" t="b">
        <f>EXACT(Anketa!$E$5,'Biotopi poligonos'!A482)</f>
        <v>0</v>
      </c>
      <c r="F482" t="str">
        <f>IF(E482=TRUE,COUNTIF($E$3:E482,TRUE),"")</f>
        <v/>
      </c>
      <c r="G482" t="str">
        <f>IFERROR(INDEX($B$3:$B$1772,MATCH(ROWS($F$3:F482),$F$3:$F$1772,0)),"")</f>
        <v/>
      </c>
    </row>
    <row r="483" spans="1:7">
      <c r="A483" s="71">
        <v>171</v>
      </c>
      <c r="B483" s="60" t="s">
        <v>151</v>
      </c>
      <c r="C483" s="1">
        <v>40.548091999999997</v>
      </c>
      <c r="D483" s="70">
        <v>0.25508452197147624</v>
      </c>
      <c r="E483" t="b">
        <f>EXACT(Anketa!$E$5,'Biotopi poligonos'!A483)</f>
        <v>0</v>
      </c>
      <c r="F483" t="str">
        <f>IF(E483=TRUE,COUNTIF($E$3:E483,TRUE),"")</f>
        <v/>
      </c>
      <c r="G483" t="str">
        <f>IFERROR(INDEX($B$3:$B$1772,MATCH(ROWS($F$3:F483),$F$3:$F$1772,0)),"")</f>
        <v/>
      </c>
    </row>
    <row r="484" spans="1:7">
      <c r="A484" s="72">
        <v>172</v>
      </c>
      <c r="B484" s="60">
        <v>6450</v>
      </c>
      <c r="C484" s="1">
        <v>0.55219399999999996</v>
      </c>
      <c r="D484" s="70">
        <v>0.29277585490206059</v>
      </c>
      <c r="E484" t="b">
        <f>EXACT(Anketa!$E$5,'Biotopi poligonos'!A484)</f>
        <v>0</v>
      </c>
      <c r="F484" t="str">
        <f>IF(E484=TRUE,COUNTIF($E$3:E484,TRUE),"")</f>
        <v/>
      </c>
      <c r="G484" t="str">
        <f>IFERROR(INDEX($B$3:$B$1772,MATCH(ROWS($F$3:F484),$F$3:$F$1772,0)),"")</f>
        <v/>
      </c>
    </row>
    <row r="485" spans="1:7">
      <c r="A485" s="71">
        <v>175</v>
      </c>
      <c r="B485" s="60">
        <v>6210</v>
      </c>
      <c r="C485" s="1">
        <v>0.45605400000000001</v>
      </c>
      <c r="D485" s="70">
        <v>3.1852208724041257E-2</v>
      </c>
      <c r="E485" t="b">
        <f>EXACT(Anketa!$E$5,'Biotopi poligonos'!A485)</f>
        <v>0</v>
      </c>
      <c r="F485" t="str">
        <f>IF(E485=TRUE,COUNTIF($E$3:E485,TRUE),"")</f>
        <v/>
      </c>
      <c r="G485" t="str">
        <f>IFERROR(INDEX($B$3:$B$1772,MATCH(ROWS($F$3:F485),$F$3:$F$1772,0)),"")</f>
        <v/>
      </c>
    </row>
    <row r="486" spans="1:7">
      <c r="A486" s="71">
        <v>175</v>
      </c>
      <c r="B486" s="60">
        <v>6450</v>
      </c>
      <c r="C486" s="1">
        <v>11.275855999999999</v>
      </c>
      <c r="D486" s="70">
        <v>0.78754033262340184</v>
      </c>
      <c r="E486" t="b">
        <f>EXACT(Anketa!$E$5,'Biotopi poligonos'!A486)</f>
        <v>0</v>
      </c>
      <c r="F486" t="str">
        <f>IF(E486=TRUE,COUNTIF($E$3:E486,TRUE),"")</f>
        <v/>
      </c>
      <c r="G486" t="str">
        <f>IFERROR(INDEX($B$3:$B$1772,MATCH(ROWS($F$3:F486),$F$3:$F$1772,0)),"")</f>
        <v/>
      </c>
    </row>
    <row r="487" spans="1:7">
      <c r="A487" s="71">
        <v>176</v>
      </c>
      <c r="B487" s="60" t="s">
        <v>148</v>
      </c>
      <c r="C487" s="1">
        <v>0.76577600000000001</v>
      </c>
      <c r="D487" s="70">
        <v>3.2186960232600736E-3</v>
      </c>
      <c r="E487" t="b">
        <f>EXACT(Anketa!$E$5,'Biotopi poligonos'!A487)</f>
        <v>0</v>
      </c>
      <c r="F487" t="str">
        <f>IF(E487=TRUE,COUNTIF($E$3:E487,TRUE),"")</f>
        <v/>
      </c>
      <c r="G487" t="str">
        <f>IFERROR(INDEX($B$3:$B$1772,MATCH(ROWS($F$3:F487),$F$3:$F$1772,0)),"")</f>
        <v/>
      </c>
    </row>
    <row r="488" spans="1:7">
      <c r="A488" s="71">
        <v>176</v>
      </c>
      <c r="B488" s="60">
        <v>9050</v>
      </c>
      <c r="C488" s="1">
        <v>2.2868270000000002</v>
      </c>
      <c r="D488" s="70">
        <v>9.611950453897438E-3</v>
      </c>
      <c r="E488" t="b">
        <f>EXACT(Anketa!$E$5,'Biotopi poligonos'!A488)</f>
        <v>0</v>
      </c>
      <c r="F488" t="str">
        <f>IF(E488=TRUE,COUNTIF($E$3:E488,TRUE),"")</f>
        <v/>
      </c>
      <c r="G488" t="str">
        <f>IFERROR(INDEX($B$3:$B$1772,MATCH(ROWS($F$3:F488),$F$3:$F$1772,0)),"")</f>
        <v/>
      </c>
    </row>
    <row r="489" spans="1:7">
      <c r="A489" s="71">
        <v>176</v>
      </c>
      <c r="B489" s="60" t="s">
        <v>150</v>
      </c>
      <c r="C489" s="1">
        <v>16.083666999999998</v>
      </c>
      <c r="D489" s="70">
        <v>6.7602582233367556E-2</v>
      </c>
      <c r="E489" t="b">
        <f>EXACT(Anketa!$E$5,'Biotopi poligonos'!A489)</f>
        <v>0</v>
      </c>
      <c r="F489" t="str">
        <f>IF(E489=TRUE,COUNTIF($E$3:E489,TRUE),"")</f>
        <v/>
      </c>
      <c r="G489" t="str">
        <f>IFERROR(INDEX($B$3:$B$1772,MATCH(ROWS($F$3:F489),$F$3:$F$1772,0)),"")</f>
        <v/>
      </c>
    </row>
    <row r="490" spans="1:7">
      <c r="A490" s="71">
        <v>176</v>
      </c>
      <c r="B490" s="60" t="s">
        <v>151</v>
      </c>
      <c r="C490" s="1">
        <v>4.2163279999999999</v>
      </c>
      <c r="D490" s="70">
        <v>1.7721994638588961E-2</v>
      </c>
      <c r="E490" t="b">
        <f>EXACT(Anketa!$E$5,'Biotopi poligonos'!A490)</f>
        <v>0</v>
      </c>
      <c r="F490" t="str">
        <f>IF(E490=TRUE,COUNTIF($E$3:E490,TRUE),"")</f>
        <v/>
      </c>
      <c r="G490" t="str">
        <f>IFERROR(INDEX($B$3:$B$1772,MATCH(ROWS($F$3:F490),$F$3:$F$1772,0)),"")</f>
        <v/>
      </c>
    </row>
    <row r="491" spans="1:7">
      <c r="A491" s="71">
        <v>177</v>
      </c>
      <c r="B491" s="60">
        <v>3260</v>
      </c>
      <c r="C491" s="1">
        <v>5.682372</v>
      </c>
      <c r="D491" s="70">
        <v>2.126525269403795E-2</v>
      </c>
      <c r="E491" t="b">
        <f>EXACT(Anketa!$E$5,'Biotopi poligonos'!A491)</f>
        <v>0</v>
      </c>
      <c r="F491" t="str">
        <f>IF(E491=TRUE,COUNTIF($E$3:E491,TRUE),"")</f>
        <v/>
      </c>
      <c r="G491" t="str">
        <f>IFERROR(INDEX($B$3:$B$1772,MATCH(ROWS($F$3:F491),$F$3:$F$1772,0)),"")</f>
        <v/>
      </c>
    </row>
    <row r="492" spans="1:7">
      <c r="A492" s="71">
        <v>177</v>
      </c>
      <c r="B492" s="60" t="s">
        <v>147</v>
      </c>
      <c r="C492" s="1">
        <v>1.7242770000000001</v>
      </c>
      <c r="D492" s="70">
        <v>6.452795790123856E-3</v>
      </c>
      <c r="E492" t="b">
        <f>EXACT(Anketa!$E$5,'Biotopi poligonos'!A492)</f>
        <v>0</v>
      </c>
      <c r="F492" t="str">
        <f>IF(E492=TRUE,COUNTIF($E$3:E492,TRUE),"")</f>
        <v/>
      </c>
      <c r="G492" t="str">
        <f>IFERROR(INDEX($B$3:$B$1772,MATCH(ROWS($F$3:F492),$F$3:$F$1772,0)),"")</f>
        <v/>
      </c>
    </row>
    <row r="493" spans="1:7">
      <c r="A493" s="71">
        <v>177</v>
      </c>
      <c r="B493" s="60" t="s">
        <v>156</v>
      </c>
      <c r="C493" s="1">
        <v>2.0185620000000002</v>
      </c>
      <c r="D493" s="70">
        <v>7.5541043438519398E-3</v>
      </c>
      <c r="E493" t="b">
        <f>EXACT(Anketa!$E$5,'Biotopi poligonos'!A493)</f>
        <v>0</v>
      </c>
      <c r="F493" t="str">
        <f>IF(E493=TRUE,COUNTIF($E$3:E493,TRUE),"")</f>
        <v/>
      </c>
      <c r="G493" t="str">
        <f>IFERROR(INDEX($B$3:$B$1772,MATCH(ROWS($F$3:F493),$F$3:$F$1772,0)),"")</f>
        <v/>
      </c>
    </row>
    <row r="494" spans="1:7">
      <c r="A494" s="71">
        <v>177</v>
      </c>
      <c r="B494" s="60" t="s">
        <v>153</v>
      </c>
      <c r="C494" s="1">
        <v>6.2939239999999996</v>
      </c>
      <c r="D494" s="70">
        <v>2.3553875792903051E-2</v>
      </c>
      <c r="E494" t="b">
        <f>EXACT(Anketa!$E$5,'Biotopi poligonos'!A494)</f>
        <v>0</v>
      </c>
      <c r="F494" t="str">
        <f>IF(E494=TRUE,COUNTIF($E$3:E494,TRUE),"")</f>
        <v/>
      </c>
      <c r="G494" t="str">
        <f>IFERROR(INDEX($B$3:$B$1772,MATCH(ROWS($F$3:F494),$F$3:$F$1772,0)),"")</f>
        <v/>
      </c>
    </row>
    <row r="495" spans="1:7">
      <c r="A495" s="71">
        <v>177</v>
      </c>
      <c r="B495" s="60" t="s">
        <v>148</v>
      </c>
      <c r="C495" s="1">
        <v>64.912441000000001</v>
      </c>
      <c r="D495" s="70">
        <v>0.24292310690884539</v>
      </c>
      <c r="E495" t="b">
        <f>EXACT(Anketa!$E$5,'Biotopi poligonos'!A495)</f>
        <v>0</v>
      </c>
      <c r="F495" t="str">
        <f>IF(E495=TRUE,COUNTIF($E$3:E495,TRUE),"")</f>
        <v/>
      </c>
      <c r="G495" t="str">
        <f>IFERROR(INDEX($B$3:$B$1772,MATCH(ROWS($F$3:F495),$F$3:$F$1772,0)),"")</f>
        <v/>
      </c>
    </row>
    <row r="496" spans="1:7">
      <c r="A496" s="71">
        <v>177</v>
      </c>
      <c r="B496" s="60">
        <v>9050</v>
      </c>
      <c r="C496" s="1">
        <v>4.2460509999999996</v>
      </c>
      <c r="D496" s="70">
        <v>1.589008031624338E-2</v>
      </c>
      <c r="E496" t="b">
        <f>EXACT(Anketa!$E$5,'Biotopi poligonos'!A496)</f>
        <v>0</v>
      </c>
      <c r="F496" t="str">
        <f>IF(E496=TRUE,COUNTIF($E$3:E496,TRUE),"")</f>
        <v/>
      </c>
      <c r="G496" t="str">
        <f>IFERROR(INDEX($B$3:$B$1772,MATCH(ROWS($F$3:F496),$F$3:$F$1772,0)),"")</f>
        <v/>
      </c>
    </row>
    <row r="497" spans="1:7">
      <c r="A497" s="71">
        <v>177</v>
      </c>
      <c r="B497" s="60" t="s">
        <v>150</v>
      </c>
      <c r="C497" s="1">
        <v>2.8130030000000001</v>
      </c>
      <c r="D497" s="70">
        <v>1.0527156550835961E-2</v>
      </c>
      <c r="E497" t="b">
        <f>EXACT(Anketa!$E$5,'Biotopi poligonos'!A497)</f>
        <v>0</v>
      </c>
      <c r="F497" t="str">
        <f>IF(E497=TRUE,COUNTIF($E$3:E497,TRUE),"")</f>
        <v/>
      </c>
      <c r="G497" t="str">
        <f>IFERROR(INDEX($B$3:$B$1772,MATCH(ROWS($F$3:F497),$F$3:$F$1772,0)),"")</f>
        <v/>
      </c>
    </row>
    <row r="498" spans="1:7">
      <c r="A498" s="71">
        <v>177</v>
      </c>
      <c r="B498" s="60" t="s">
        <v>152</v>
      </c>
      <c r="C498" s="1">
        <v>19.202002</v>
      </c>
      <c r="D498" s="70">
        <v>7.1860030417125478E-2</v>
      </c>
      <c r="E498" t="b">
        <f>EXACT(Anketa!$E$5,'Biotopi poligonos'!A498)</f>
        <v>0</v>
      </c>
      <c r="F498" t="str">
        <f>IF(E498=TRUE,COUNTIF($E$3:E498,TRUE),"")</f>
        <v/>
      </c>
      <c r="G498" t="str">
        <f>IFERROR(INDEX($B$3:$B$1772,MATCH(ROWS($F$3:F498),$F$3:$F$1772,0)),"")</f>
        <v/>
      </c>
    </row>
    <row r="499" spans="1:7">
      <c r="A499" s="71">
        <v>179</v>
      </c>
      <c r="B499" s="60" t="s">
        <v>148</v>
      </c>
      <c r="C499" s="1">
        <v>42.096671000000001</v>
      </c>
      <c r="D499" s="70">
        <v>0.14000967999045386</v>
      </c>
      <c r="E499" t="b">
        <f>EXACT(Anketa!$E$5,'Biotopi poligonos'!A499)</f>
        <v>0</v>
      </c>
      <c r="F499" t="str">
        <f>IF(E499=TRUE,COUNTIF($E$3:E499,TRUE),"")</f>
        <v/>
      </c>
      <c r="G499" t="str">
        <f>IFERROR(INDEX($B$3:$B$1772,MATCH(ROWS($F$3:F499),$F$3:$F$1772,0)),"")</f>
        <v/>
      </c>
    </row>
    <row r="500" spans="1:7">
      <c r="A500" s="71">
        <v>179</v>
      </c>
      <c r="B500" s="60" t="s">
        <v>149</v>
      </c>
      <c r="C500" s="1">
        <v>137.07921099999999</v>
      </c>
      <c r="D500" s="70">
        <v>0.45591292635595576</v>
      </c>
      <c r="E500" t="b">
        <f>EXACT(Anketa!$E$5,'Biotopi poligonos'!A500)</f>
        <v>0</v>
      </c>
      <c r="F500" t="str">
        <f>IF(E500=TRUE,COUNTIF($E$3:E500,TRUE),"")</f>
        <v/>
      </c>
      <c r="G500" t="str">
        <f>IFERROR(INDEX($B$3:$B$1772,MATCH(ROWS($F$3:F500),$F$3:$F$1772,0)),"")</f>
        <v/>
      </c>
    </row>
    <row r="501" spans="1:7">
      <c r="A501" s="71">
        <v>179</v>
      </c>
      <c r="B501" s="60" t="s">
        <v>150</v>
      </c>
      <c r="C501" s="1">
        <v>3.6552120000000001</v>
      </c>
      <c r="D501" s="70">
        <v>1.2156901015219631E-2</v>
      </c>
      <c r="E501" t="b">
        <f>EXACT(Anketa!$E$5,'Biotopi poligonos'!A501)</f>
        <v>0</v>
      </c>
      <c r="F501" t="str">
        <f>IF(E501=TRUE,COUNTIF($E$3:E501,TRUE),"")</f>
        <v/>
      </c>
      <c r="G501" t="str">
        <f>IFERROR(INDEX($B$3:$B$1772,MATCH(ROWS($F$3:F501),$F$3:$F$1772,0)),"")</f>
        <v/>
      </c>
    </row>
    <row r="502" spans="1:7">
      <c r="A502" s="71">
        <v>179</v>
      </c>
      <c r="B502" s="60" t="s">
        <v>152</v>
      </c>
      <c r="C502" s="1">
        <v>2.5622029999999998</v>
      </c>
      <c r="D502" s="70">
        <v>8.5216529853531838E-3</v>
      </c>
      <c r="E502" t="b">
        <f>EXACT(Anketa!$E$5,'Biotopi poligonos'!A502)</f>
        <v>0</v>
      </c>
      <c r="F502" t="str">
        <f>IF(E502=TRUE,COUNTIF($E$3:E502,TRUE),"")</f>
        <v/>
      </c>
      <c r="G502" t="str">
        <f>IFERROR(INDEX($B$3:$B$1772,MATCH(ROWS($F$3:F502),$F$3:$F$1772,0)),"")</f>
        <v/>
      </c>
    </row>
    <row r="503" spans="1:7">
      <c r="A503" s="71">
        <v>181</v>
      </c>
      <c r="B503" s="60">
        <v>6450</v>
      </c>
      <c r="C503" s="1">
        <v>48.911585000000002</v>
      </c>
      <c r="D503" s="70">
        <v>0.54872413712251478</v>
      </c>
      <c r="E503" t="b">
        <f>EXACT(Anketa!$E$5,'Biotopi poligonos'!A503)</f>
        <v>0</v>
      </c>
      <c r="F503" t="str">
        <f>IF(E503=TRUE,COUNTIF($E$3:E503,TRUE),"")</f>
        <v/>
      </c>
      <c r="G503" t="str">
        <f>IFERROR(INDEX($B$3:$B$1772,MATCH(ROWS($F$3:F503),$F$3:$F$1772,0)),"")</f>
        <v/>
      </c>
    </row>
    <row r="504" spans="1:7">
      <c r="A504" s="71">
        <v>181</v>
      </c>
      <c r="B504" s="60">
        <v>6510</v>
      </c>
      <c r="C504" s="1">
        <v>0.64693199999999995</v>
      </c>
      <c r="D504" s="70">
        <v>7.2577325694299756E-3</v>
      </c>
      <c r="E504" t="b">
        <f>EXACT(Anketa!$E$5,'Biotopi poligonos'!A504)</f>
        <v>0</v>
      </c>
      <c r="F504" t="str">
        <f>IF(E504=TRUE,COUNTIF($E$3:E504,TRUE),"")</f>
        <v/>
      </c>
      <c r="G504" t="str">
        <f>IFERROR(INDEX($B$3:$B$1772,MATCH(ROWS($F$3:F504),$F$3:$F$1772,0)),"")</f>
        <v/>
      </c>
    </row>
    <row r="505" spans="1:7">
      <c r="A505" s="71">
        <v>184</v>
      </c>
      <c r="B505" s="60" t="s">
        <v>154</v>
      </c>
      <c r="C505" s="1">
        <v>59.370381000000002</v>
      </c>
      <c r="D505" s="70">
        <v>0.4302298791103103</v>
      </c>
      <c r="E505" t="b">
        <f>EXACT(Anketa!$E$5,'Biotopi poligonos'!A505)</f>
        <v>0</v>
      </c>
      <c r="F505" t="str">
        <f>IF(E505=TRUE,COUNTIF($E$3:E505,TRUE),"")</f>
        <v/>
      </c>
      <c r="G505" t="str">
        <f>IFERROR(INDEX($B$3:$B$1772,MATCH(ROWS($F$3:F505),$F$3:$F$1772,0)),"")</f>
        <v/>
      </c>
    </row>
    <row r="506" spans="1:7">
      <c r="A506" s="71">
        <v>184</v>
      </c>
      <c r="B506" s="60" t="s">
        <v>148</v>
      </c>
      <c r="C506" s="1">
        <v>7.1486590000000003</v>
      </c>
      <c r="D506" s="70">
        <v>5.1803048010940538E-2</v>
      </c>
      <c r="E506" t="b">
        <f>EXACT(Anketa!$E$5,'Biotopi poligonos'!A506)</f>
        <v>0</v>
      </c>
      <c r="F506" t="str">
        <f>IF(E506=TRUE,COUNTIF($E$3:E506,TRUE),"")</f>
        <v/>
      </c>
      <c r="G506" t="str">
        <f>IFERROR(INDEX($B$3:$B$1772,MATCH(ROWS($F$3:F506),$F$3:$F$1772,0)),"")</f>
        <v/>
      </c>
    </row>
    <row r="507" spans="1:7">
      <c r="A507" s="71">
        <v>184</v>
      </c>
      <c r="B507" s="60" t="s">
        <v>150</v>
      </c>
      <c r="C507" s="1">
        <v>11.751640999999999</v>
      </c>
      <c r="D507" s="70">
        <v>8.5158744168708736E-2</v>
      </c>
      <c r="E507" t="b">
        <f>EXACT(Anketa!$E$5,'Biotopi poligonos'!A507)</f>
        <v>0</v>
      </c>
      <c r="F507" t="str">
        <f>IF(E507=TRUE,COUNTIF($E$3:E507,TRUE),"")</f>
        <v/>
      </c>
      <c r="G507" t="str">
        <f>IFERROR(INDEX($B$3:$B$1772,MATCH(ROWS($F$3:F507),$F$3:$F$1772,0)),"")</f>
        <v/>
      </c>
    </row>
    <row r="508" spans="1:7">
      <c r="A508" s="71">
        <v>184</v>
      </c>
      <c r="B508" s="60" t="s">
        <v>151</v>
      </c>
      <c r="C508" s="1">
        <v>13.497628000000001</v>
      </c>
      <c r="D508" s="70">
        <v>9.7811109932340504E-2</v>
      </c>
      <c r="E508" t="b">
        <f>EXACT(Anketa!$E$5,'Biotopi poligonos'!A508)</f>
        <v>0</v>
      </c>
      <c r="F508" t="str">
        <f>IF(E508=TRUE,COUNTIF($E$3:E508,TRUE),"")</f>
        <v/>
      </c>
      <c r="G508" t="str">
        <f>IFERROR(INDEX($B$3:$B$1772,MATCH(ROWS($F$3:F508),$F$3:$F$1772,0)),"")</f>
        <v/>
      </c>
    </row>
    <row r="509" spans="1:7">
      <c r="A509" s="72">
        <v>185</v>
      </c>
      <c r="B509" s="60" t="s">
        <v>153</v>
      </c>
      <c r="C509" s="1">
        <v>6.2557450000000001</v>
      </c>
      <c r="D509" s="70">
        <v>0.72254836657102761</v>
      </c>
      <c r="E509" t="b">
        <f>EXACT(Anketa!$E$5,'Biotopi poligonos'!A509)</f>
        <v>0</v>
      </c>
      <c r="F509" t="str">
        <f>IF(E509=TRUE,COUNTIF($E$3:E509,TRUE),"")</f>
        <v/>
      </c>
      <c r="G509" t="str">
        <f>IFERROR(INDEX($B$3:$B$1772,MATCH(ROWS($F$3:F509),$F$3:$F$1772,0)),"")</f>
        <v/>
      </c>
    </row>
    <row r="510" spans="1:7">
      <c r="A510" s="71">
        <v>186</v>
      </c>
      <c r="B510" s="60" t="s">
        <v>153</v>
      </c>
      <c r="C510" s="1">
        <v>1.714904</v>
      </c>
      <c r="D510" s="70">
        <v>2.5581339010888621E-2</v>
      </c>
      <c r="E510" t="b">
        <f>EXACT(Anketa!$E$5,'Biotopi poligonos'!A510)</f>
        <v>0</v>
      </c>
      <c r="F510" t="str">
        <f>IF(E510=TRUE,COUNTIF($E$3:E510,TRUE),"")</f>
        <v/>
      </c>
      <c r="G510" t="str">
        <f>IFERROR(INDEX($B$3:$B$1772,MATCH(ROWS($F$3:F510),$F$3:$F$1772,0)),"")</f>
        <v/>
      </c>
    </row>
    <row r="511" spans="1:7">
      <c r="A511" s="71">
        <v>186</v>
      </c>
      <c r="B511" s="60">
        <v>6410</v>
      </c>
      <c r="C511" s="1">
        <v>11.177839000000001</v>
      </c>
      <c r="D511" s="70">
        <v>0.16674058073695802</v>
      </c>
      <c r="E511" t="b">
        <f>EXACT(Anketa!$E$5,'Biotopi poligonos'!A511)</f>
        <v>0</v>
      </c>
      <c r="F511" t="str">
        <f>IF(E511=TRUE,COUNTIF($E$3:E511,TRUE),"")</f>
        <v/>
      </c>
      <c r="G511" t="str">
        <f>IFERROR(INDEX($B$3:$B$1772,MATCH(ROWS($F$3:F511),$F$3:$F$1772,0)),"")</f>
        <v/>
      </c>
    </row>
    <row r="512" spans="1:7">
      <c r="A512" s="71">
        <v>186</v>
      </c>
      <c r="B512" s="60">
        <v>6450</v>
      </c>
      <c r="C512" s="1">
        <v>11.928644</v>
      </c>
      <c r="D512" s="70">
        <v>0.17794038972688997</v>
      </c>
      <c r="E512" t="b">
        <f>EXACT(Anketa!$E$5,'Biotopi poligonos'!A512)</f>
        <v>0</v>
      </c>
      <c r="F512" t="str">
        <f>IF(E512=TRUE,COUNTIF($E$3:E512,TRUE),"")</f>
        <v/>
      </c>
      <c r="G512" t="str">
        <f>IFERROR(INDEX($B$3:$B$1772,MATCH(ROWS($F$3:F512),$F$3:$F$1772,0)),"")</f>
        <v/>
      </c>
    </row>
    <row r="513" spans="1:7">
      <c r="A513" s="71">
        <v>186</v>
      </c>
      <c r="B513" s="60">
        <v>6510</v>
      </c>
      <c r="C513" s="1">
        <v>15.437199</v>
      </c>
      <c r="D513" s="70">
        <v>0.23027774207626248</v>
      </c>
      <c r="E513" t="b">
        <f>EXACT(Anketa!$E$5,'Biotopi poligonos'!A513)</f>
        <v>0</v>
      </c>
      <c r="F513" t="str">
        <f>IF(E513=TRUE,COUNTIF($E$3:E513,TRUE),"")</f>
        <v/>
      </c>
      <c r="G513" t="str">
        <f>IFERROR(INDEX($B$3:$B$1772,MATCH(ROWS($F$3:F513),$F$3:$F$1772,0)),"")</f>
        <v/>
      </c>
    </row>
    <row r="514" spans="1:7">
      <c r="A514" s="71">
        <v>192</v>
      </c>
      <c r="B514" s="60">
        <v>3260</v>
      </c>
      <c r="C514" s="1">
        <v>0.90053499999999997</v>
      </c>
      <c r="D514" s="70">
        <v>2.8116484732136995E-3</v>
      </c>
      <c r="E514" t="b">
        <f>EXACT(Anketa!$E$5,'Biotopi poligonos'!A514)</f>
        <v>0</v>
      </c>
      <c r="F514" t="str">
        <f>IF(E514=TRUE,COUNTIF($E$3:E514,TRUE),"")</f>
        <v/>
      </c>
      <c r="G514" t="str">
        <f>IFERROR(INDEX($B$3:$B$1772,MATCH(ROWS($F$3:F514),$F$3:$F$1772,0)),"")</f>
        <v/>
      </c>
    </row>
    <row r="515" spans="1:7">
      <c r="A515" s="71">
        <v>192</v>
      </c>
      <c r="B515" s="60" t="s">
        <v>148</v>
      </c>
      <c r="C515" s="1">
        <v>89.687602999999996</v>
      </c>
      <c r="D515" s="70">
        <v>0.28002244448149866</v>
      </c>
      <c r="E515" t="b">
        <f>EXACT(Anketa!$E$5,'Biotopi poligonos'!A515)</f>
        <v>0</v>
      </c>
      <c r="F515" t="str">
        <f>IF(E515=TRUE,COUNTIF($E$3:E515,TRUE),"")</f>
        <v/>
      </c>
      <c r="G515" t="str">
        <f>IFERROR(INDEX($B$3:$B$1772,MATCH(ROWS($F$3:F515),$F$3:$F$1772,0)),"")</f>
        <v/>
      </c>
    </row>
    <row r="516" spans="1:7">
      <c r="A516" s="71">
        <v>192</v>
      </c>
      <c r="B516" s="60" t="s">
        <v>149</v>
      </c>
      <c r="C516" s="1">
        <v>0.49481000000000003</v>
      </c>
      <c r="D516" s="70">
        <v>1.5448947359412691E-3</v>
      </c>
      <c r="E516" t="b">
        <f>EXACT(Anketa!$E$5,'Biotopi poligonos'!A516)</f>
        <v>0</v>
      </c>
      <c r="F516" t="str">
        <f>IF(E516=TRUE,COUNTIF($E$3:E516,TRUE),"")</f>
        <v/>
      </c>
      <c r="G516" t="str">
        <f>IFERROR(INDEX($B$3:$B$1772,MATCH(ROWS($F$3:F516),$F$3:$F$1772,0)),"")</f>
        <v/>
      </c>
    </row>
    <row r="517" spans="1:7">
      <c r="A517" s="71">
        <v>192</v>
      </c>
      <c r="B517" s="60">
        <v>9050</v>
      </c>
      <c r="C517" s="1">
        <v>7.6548470000000002</v>
      </c>
      <c r="D517" s="70">
        <v>2.3899947120583284E-2</v>
      </c>
      <c r="E517" t="b">
        <f>EXACT(Anketa!$E$5,'Biotopi poligonos'!A517)</f>
        <v>0</v>
      </c>
      <c r="F517" t="str">
        <f>IF(E517=TRUE,COUNTIF($E$3:E517,TRUE),"")</f>
        <v/>
      </c>
      <c r="G517" t="str">
        <f>IFERROR(INDEX($B$3:$B$1772,MATCH(ROWS($F$3:F517),$F$3:$F$1772,0)),"")</f>
        <v/>
      </c>
    </row>
    <row r="518" spans="1:7">
      <c r="A518" s="71">
        <v>192</v>
      </c>
      <c r="B518" s="60" t="s">
        <v>150</v>
      </c>
      <c r="C518" s="1">
        <v>34.607666999999999</v>
      </c>
      <c r="D518" s="70">
        <v>0.10805198474466637</v>
      </c>
      <c r="E518" t="b">
        <f>EXACT(Anketa!$E$5,'Biotopi poligonos'!A518)</f>
        <v>0</v>
      </c>
      <c r="F518" t="str">
        <f>IF(E518=TRUE,COUNTIF($E$3:E518,TRUE),"")</f>
        <v/>
      </c>
      <c r="G518" t="str">
        <f>IFERROR(INDEX($B$3:$B$1772,MATCH(ROWS($F$3:F518),$F$3:$F$1772,0)),"")</f>
        <v/>
      </c>
    </row>
    <row r="519" spans="1:7">
      <c r="A519" s="71">
        <v>192</v>
      </c>
      <c r="B519" s="60" t="s">
        <v>151</v>
      </c>
      <c r="C519" s="1">
        <v>5.3140830000000001</v>
      </c>
      <c r="D519" s="70">
        <v>1.6591618708302149E-2</v>
      </c>
      <c r="E519" t="b">
        <f>EXACT(Anketa!$E$5,'Biotopi poligonos'!A519)</f>
        <v>0</v>
      </c>
      <c r="F519" t="str">
        <f>IF(E519=TRUE,COUNTIF($E$3:E519,TRUE),"")</f>
        <v/>
      </c>
      <c r="G519" t="str">
        <f>IFERROR(INDEX($B$3:$B$1772,MATCH(ROWS($F$3:F519),$F$3:$F$1772,0)),"")</f>
        <v/>
      </c>
    </row>
    <row r="520" spans="1:7">
      <c r="A520" s="71">
        <v>192</v>
      </c>
      <c r="B520" s="60" t="s">
        <v>152</v>
      </c>
      <c r="C520" s="1">
        <v>38.109561999999997</v>
      </c>
      <c r="D520" s="70">
        <v>0.11898559391044525</v>
      </c>
      <c r="E520" t="b">
        <f>EXACT(Anketa!$E$5,'Biotopi poligonos'!A520)</f>
        <v>0</v>
      </c>
      <c r="F520" t="str">
        <f>IF(E520=TRUE,COUNTIF($E$3:E520,TRUE),"")</f>
        <v/>
      </c>
      <c r="G520" t="str">
        <f>IFERROR(INDEX($B$3:$B$1772,MATCH(ROWS($F$3:F520),$F$3:$F$1772,0)),"")</f>
        <v/>
      </c>
    </row>
    <row r="521" spans="1:7">
      <c r="A521" s="71">
        <v>194</v>
      </c>
      <c r="B521" s="60" t="s">
        <v>148</v>
      </c>
      <c r="C521" s="1">
        <v>3.3123990000000001</v>
      </c>
      <c r="D521" s="70">
        <v>3.5679645204361898E-2</v>
      </c>
      <c r="E521" t="b">
        <f>EXACT(Anketa!$E$5,'Biotopi poligonos'!A521)</f>
        <v>0</v>
      </c>
      <c r="F521" t="str">
        <f>IF(E521=TRUE,COUNTIF($E$3:E521,TRUE),"")</f>
        <v/>
      </c>
      <c r="G521" t="str">
        <f>IFERROR(INDEX($B$3:$B$1772,MATCH(ROWS($F$3:F521),$F$3:$F$1772,0)),"")</f>
        <v/>
      </c>
    </row>
    <row r="522" spans="1:7">
      <c r="A522" s="71">
        <v>194</v>
      </c>
      <c r="B522" s="60" t="s">
        <v>149</v>
      </c>
      <c r="C522" s="1">
        <v>1.5256E-2</v>
      </c>
      <c r="D522" s="70">
        <v>1.643306459269385E-4</v>
      </c>
      <c r="E522" t="b">
        <f>EXACT(Anketa!$E$5,'Biotopi poligonos'!A522)</f>
        <v>0</v>
      </c>
      <c r="F522" t="str">
        <f>IF(E522=TRUE,COUNTIF($E$3:E522,TRUE),"")</f>
        <v/>
      </c>
      <c r="G522" t="str">
        <f>IFERROR(INDEX($B$3:$B$1772,MATCH(ROWS($F$3:F522),$F$3:$F$1772,0)),"")</f>
        <v/>
      </c>
    </row>
    <row r="523" spans="1:7">
      <c r="A523" s="71">
        <v>194</v>
      </c>
      <c r="B523" s="60" t="s">
        <v>150</v>
      </c>
      <c r="C523" s="1">
        <v>14.528047000000001</v>
      </c>
      <c r="D523" s="70">
        <v>0.15648946955734933</v>
      </c>
      <c r="E523" t="b">
        <f>EXACT(Anketa!$E$5,'Biotopi poligonos'!A523)</f>
        <v>0</v>
      </c>
      <c r="F523" t="str">
        <f>IF(E523=TRUE,COUNTIF($E$3:E523,TRUE),"")</f>
        <v/>
      </c>
      <c r="G523" t="str">
        <f>IFERROR(INDEX($B$3:$B$1772,MATCH(ROWS($F$3:F523),$F$3:$F$1772,0)),"")</f>
        <v/>
      </c>
    </row>
    <row r="524" spans="1:7">
      <c r="A524" s="72">
        <v>196</v>
      </c>
      <c r="B524" s="60">
        <v>3260</v>
      </c>
      <c r="C524" s="1">
        <v>14.445885000000001</v>
      </c>
      <c r="D524" s="70">
        <v>0.43917105636011611</v>
      </c>
      <c r="E524" t="b">
        <f>EXACT(Anketa!$E$5,'Biotopi poligonos'!A524)</f>
        <v>0</v>
      </c>
      <c r="F524" t="str">
        <f>IF(E524=TRUE,COUNTIF($E$3:E524,TRUE),"")</f>
        <v/>
      </c>
      <c r="G524" t="str">
        <f>IFERROR(INDEX($B$3:$B$1772,MATCH(ROWS($F$3:F524),$F$3:$F$1772,0)),"")</f>
        <v/>
      </c>
    </row>
    <row r="525" spans="1:7">
      <c r="A525" s="72">
        <v>197</v>
      </c>
      <c r="B525" s="60">
        <v>6450</v>
      </c>
      <c r="C525" s="1">
        <v>4.4607659999999996</v>
      </c>
      <c r="D525" s="70">
        <v>0.22667309372715236</v>
      </c>
      <c r="E525" t="b">
        <f>EXACT(Anketa!$E$5,'Biotopi poligonos'!A525)</f>
        <v>0</v>
      </c>
      <c r="F525" t="str">
        <f>IF(E525=TRUE,COUNTIF($E$3:E525,TRUE),"")</f>
        <v/>
      </c>
      <c r="G525" t="str">
        <f>IFERROR(INDEX($B$3:$B$1772,MATCH(ROWS($F$3:F525),$F$3:$F$1772,0)),"")</f>
        <v/>
      </c>
    </row>
    <row r="526" spans="1:7">
      <c r="A526" s="71">
        <v>199</v>
      </c>
      <c r="B526" s="60">
        <v>3140</v>
      </c>
      <c r="C526" s="1">
        <v>0.12803999999999999</v>
      </c>
      <c r="D526" s="70">
        <v>5.8255112195933761E-5</v>
      </c>
      <c r="E526" t="b">
        <f>EXACT(Anketa!$E$5,'Biotopi poligonos'!A526)</f>
        <v>0</v>
      </c>
      <c r="F526" t="str">
        <f>IF(E526=TRUE,COUNTIF($E$3:E526,TRUE),"")</f>
        <v/>
      </c>
      <c r="G526" t="str">
        <f>IFERROR(INDEX($B$3:$B$1772,MATCH(ROWS($F$3:F526),$F$3:$F$1772,0)),"")</f>
        <v/>
      </c>
    </row>
    <row r="527" spans="1:7">
      <c r="A527" s="71">
        <v>199</v>
      </c>
      <c r="B527" s="60">
        <v>3150</v>
      </c>
      <c r="C527" s="1">
        <v>175.37722500000001</v>
      </c>
      <c r="D527" s="70">
        <v>7.9792407989585451E-2</v>
      </c>
      <c r="E527" t="b">
        <f>EXACT(Anketa!$E$5,'Biotopi poligonos'!A527)</f>
        <v>0</v>
      </c>
      <c r="F527" t="str">
        <f>IF(E527=TRUE,COUNTIF($E$3:E527,TRUE),"")</f>
        <v/>
      </c>
      <c r="G527" t="str">
        <f>IFERROR(INDEX($B$3:$B$1772,MATCH(ROWS($F$3:F527),$F$3:$F$1772,0)),"")</f>
        <v/>
      </c>
    </row>
    <row r="528" spans="1:7">
      <c r="A528" s="71">
        <v>199</v>
      </c>
      <c r="B528" s="60" t="s">
        <v>147</v>
      </c>
      <c r="C528" s="1">
        <v>1.6278699999999999</v>
      </c>
      <c r="D528" s="70">
        <v>7.4064159239608477E-4</v>
      </c>
      <c r="E528" t="b">
        <f>EXACT(Anketa!$E$5,'Biotopi poligonos'!A528)</f>
        <v>0</v>
      </c>
      <c r="F528" t="str">
        <f>IF(E528=TRUE,COUNTIF($E$3:E528,TRUE),"")</f>
        <v/>
      </c>
      <c r="G528" t="str">
        <f>IFERROR(INDEX($B$3:$B$1772,MATCH(ROWS($F$3:F528),$F$3:$F$1772,0)),"")</f>
        <v/>
      </c>
    </row>
    <row r="529" spans="1:7">
      <c r="A529" s="71">
        <v>199</v>
      </c>
      <c r="B529" s="60">
        <v>6210</v>
      </c>
      <c r="C529" s="1">
        <v>5.7261369999999996</v>
      </c>
      <c r="D529" s="70">
        <v>2.6052542438635392E-3</v>
      </c>
      <c r="E529" t="b">
        <f>EXACT(Anketa!$E$5,'Biotopi poligonos'!A529)</f>
        <v>0</v>
      </c>
      <c r="F529" t="str">
        <f>IF(E529=TRUE,COUNTIF($E$3:E529,TRUE),"")</f>
        <v/>
      </c>
      <c r="G529" t="str">
        <f>IFERROR(INDEX($B$3:$B$1772,MATCH(ROWS($F$3:F529),$F$3:$F$1772,0)),"")</f>
        <v/>
      </c>
    </row>
    <row r="530" spans="1:7">
      <c r="A530" s="71">
        <v>199</v>
      </c>
      <c r="B530" s="60" t="s">
        <v>153</v>
      </c>
      <c r="C530" s="1">
        <v>4.2750469999999998</v>
      </c>
      <c r="D530" s="70">
        <v>1.9450432882528121E-3</v>
      </c>
      <c r="E530" t="b">
        <f>EXACT(Anketa!$E$5,'Biotopi poligonos'!A530)</f>
        <v>0</v>
      </c>
      <c r="F530" t="str">
        <f>IF(E530=TRUE,COUNTIF($E$3:E530,TRUE),"")</f>
        <v/>
      </c>
      <c r="G530" t="str">
        <f>IFERROR(INDEX($B$3:$B$1772,MATCH(ROWS($F$3:F530),$F$3:$F$1772,0)),"")</f>
        <v/>
      </c>
    </row>
    <row r="531" spans="1:7">
      <c r="A531" s="71">
        <v>199</v>
      </c>
      <c r="B531" s="60">
        <v>6450</v>
      </c>
      <c r="C531" s="1">
        <v>0.22594500000000001</v>
      </c>
      <c r="D531" s="70">
        <v>1.0279952612550964E-4</v>
      </c>
      <c r="E531" t="b">
        <f>EXACT(Anketa!$E$5,'Biotopi poligonos'!A531)</f>
        <v>0</v>
      </c>
      <c r="F531" t="str">
        <f>IF(E531=TRUE,COUNTIF($E$3:E531,TRUE),"")</f>
        <v/>
      </c>
      <c r="G531" t="str">
        <f>IFERROR(INDEX($B$3:$B$1772,MATCH(ROWS($F$3:F531),$F$3:$F$1772,0)),"")</f>
        <v/>
      </c>
    </row>
    <row r="532" spans="1:7">
      <c r="A532" s="71">
        <v>199</v>
      </c>
      <c r="B532" s="60">
        <v>6510</v>
      </c>
      <c r="C532" s="1">
        <v>2.0578620000000001</v>
      </c>
      <c r="D532" s="70">
        <v>9.3627758273780583E-4</v>
      </c>
      <c r="E532" t="b">
        <f>EXACT(Anketa!$E$5,'Biotopi poligonos'!A532)</f>
        <v>0</v>
      </c>
      <c r="F532" t="str">
        <f>IF(E532=TRUE,COUNTIF($E$3:E532,TRUE),"")</f>
        <v/>
      </c>
      <c r="G532" t="str">
        <f>IFERROR(INDEX($B$3:$B$1772,MATCH(ROWS($F$3:F532),$F$3:$F$1772,0)),"")</f>
        <v/>
      </c>
    </row>
    <row r="533" spans="1:7">
      <c r="A533" s="71">
        <v>199</v>
      </c>
      <c r="B533" s="60" t="s">
        <v>154</v>
      </c>
      <c r="C533" s="1">
        <v>6.3810120000000001</v>
      </c>
      <c r="D533" s="70">
        <v>2.9032065759418907E-3</v>
      </c>
      <c r="E533" t="b">
        <f>EXACT(Anketa!$E$5,'Biotopi poligonos'!A533)</f>
        <v>0</v>
      </c>
      <c r="F533" t="str">
        <f>IF(E533=TRUE,COUNTIF($E$3:E533,TRUE),"")</f>
        <v/>
      </c>
      <c r="G533" t="str">
        <f>IFERROR(INDEX($B$3:$B$1772,MATCH(ROWS($F$3:F533),$F$3:$F$1772,0)),"")</f>
        <v/>
      </c>
    </row>
    <row r="534" spans="1:7">
      <c r="A534" s="71">
        <v>199</v>
      </c>
      <c r="B534" s="60">
        <v>7140</v>
      </c>
      <c r="C534" s="1">
        <v>9.6614170000000001</v>
      </c>
      <c r="D534" s="70">
        <v>4.3957117409145719E-3</v>
      </c>
      <c r="E534" t="b">
        <f>EXACT(Anketa!$E$5,'Biotopi poligonos'!A534)</f>
        <v>0</v>
      </c>
      <c r="F534" t="str">
        <f>IF(E534=TRUE,COUNTIF($E$3:E534,TRUE),"")</f>
        <v/>
      </c>
      <c r="G534" t="str">
        <f>IFERROR(INDEX($B$3:$B$1772,MATCH(ROWS($F$3:F534),$F$3:$F$1772,0)),"")</f>
        <v/>
      </c>
    </row>
    <row r="535" spans="1:7">
      <c r="A535" s="71">
        <v>199</v>
      </c>
      <c r="B535" s="60">
        <v>7160</v>
      </c>
      <c r="C535" s="1">
        <v>0.84132899999999999</v>
      </c>
      <c r="D535" s="70">
        <v>3.8278440556617277E-4</v>
      </c>
      <c r="E535" t="b">
        <f>EXACT(Anketa!$E$5,'Biotopi poligonos'!A535)</f>
        <v>0</v>
      </c>
      <c r="F535" t="str">
        <f>IF(E535=TRUE,COUNTIF($E$3:E535,TRUE),"")</f>
        <v/>
      </c>
      <c r="G535" t="str">
        <f>IFERROR(INDEX($B$3:$B$1772,MATCH(ROWS($F$3:F535),$F$3:$F$1772,0)),"")</f>
        <v/>
      </c>
    </row>
    <row r="536" spans="1:7">
      <c r="A536" s="71">
        <v>199</v>
      </c>
      <c r="B536" s="60" t="s">
        <v>148</v>
      </c>
      <c r="C536" s="1">
        <v>9.9730380000000007</v>
      </c>
      <c r="D536" s="70">
        <v>4.5374917808834033E-3</v>
      </c>
      <c r="E536" t="b">
        <f>EXACT(Anketa!$E$5,'Biotopi poligonos'!A536)</f>
        <v>0</v>
      </c>
      <c r="F536" t="str">
        <f>IF(E536=TRUE,COUNTIF($E$3:E536,TRUE),"")</f>
        <v/>
      </c>
      <c r="G536" t="str">
        <f>IFERROR(INDEX($B$3:$B$1772,MATCH(ROWS($F$3:F536),$F$3:$F$1772,0)),"")</f>
        <v/>
      </c>
    </row>
    <row r="537" spans="1:7">
      <c r="A537" s="71">
        <v>199</v>
      </c>
      <c r="B537" s="60" t="s">
        <v>149</v>
      </c>
      <c r="C537" s="1">
        <v>4.9803470000000001</v>
      </c>
      <c r="D537" s="70">
        <v>2.2659377792852401E-3</v>
      </c>
      <c r="E537" t="b">
        <f>EXACT(Anketa!$E$5,'Biotopi poligonos'!A537)</f>
        <v>0</v>
      </c>
      <c r="F537" t="str">
        <f>IF(E537=TRUE,COUNTIF($E$3:E537,TRUE),"")</f>
        <v/>
      </c>
      <c r="G537" t="str">
        <f>IFERROR(INDEX($B$3:$B$1772,MATCH(ROWS($F$3:F537),$F$3:$F$1772,0)),"")</f>
        <v/>
      </c>
    </row>
    <row r="538" spans="1:7">
      <c r="A538" s="71">
        <v>199</v>
      </c>
      <c r="B538" s="60">
        <v>9050</v>
      </c>
      <c r="C538" s="1">
        <v>27.432310999999999</v>
      </c>
      <c r="D538" s="70">
        <v>1.2481039949224835E-2</v>
      </c>
      <c r="E538" t="b">
        <f>EXACT(Anketa!$E$5,'Biotopi poligonos'!A538)</f>
        <v>0</v>
      </c>
      <c r="F538" t="str">
        <f>IF(E538=TRUE,COUNTIF($E$3:E538,TRUE),"")</f>
        <v/>
      </c>
      <c r="G538" t="str">
        <f>IFERROR(INDEX($B$3:$B$1772,MATCH(ROWS($F$3:F538),$F$3:$F$1772,0)),"")</f>
        <v/>
      </c>
    </row>
    <row r="539" spans="1:7">
      <c r="A539" s="71">
        <v>199</v>
      </c>
      <c r="B539" s="60">
        <v>9060</v>
      </c>
      <c r="C539" s="1">
        <v>8.2433350000000001</v>
      </c>
      <c r="D539" s="70">
        <v>3.750518629285127E-3</v>
      </c>
      <c r="E539" t="b">
        <f>EXACT(Anketa!$E$5,'Biotopi poligonos'!A539)</f>
        <v>0</v>
      </c>
      <c r="F539" t="str">
        <f>IF(E539=TRUE,COUNTIF($E$3:E539,TRUE),"")</f>
        <v/>
      </c>
      <c r="G539" t="str">
        <f>IFERROR(INDEX($B$3:$B$1772,MATCH(ROWS($F$3:F539),$F$3:$F$1772,0)),"")</f>
        <v/>
      </c>
    </row>
    <row r="540" spans="1:7">
      <c r="A540" s="71">
        <v>199</v>
      </c>
      <c r="B540" s="60">
        <v>9070</v>
      </c>
      <c r="C540" s="1">
        <v>1.270197</v>
      </c>
      <c r="D540" s="70">
        <v>5.7790900301420243E-4</v>
      </c>
      <c r="E540" t="b">
        <f>EXACT(Anketa!$E$5,'Biotopi poligonos'!A540)</f>
        <v>0</v>
      </c>
      <c r="F540" t="str">
        <f>IF(E540=TRUE,COUNTIF($E$3:E540,TRUE),"")</f>
        <v/>
      </c>
      <c r="G540" t="str">
        <f>IFERROR(INDEX($B$3:$B$1772,MATCH(ROWS($F$3:F540),$F$3:$F$1772,0)),"")</f>
        <v/>
      </c>
    </row>
    <row r="541" spans="1:7">
      <c r="A541" s="71">
        <v>199</v>
      </c>
      <c r="B541" s="60" t="s">
        <v>150</v>
      </c>
      <c r="C541" s="1">
        <v>108.543648</v>
      </c>
      <c r="D541" s="70">
        <v>4.938474220865309E-2</v>
      </c>
      <c r="E541" t="b">
        <f>EXACT(Anketa!$E$5,'Biotopi poligonos'!A541)</f>
        <v>0</v>
      </c>
      <c r="F541" t="str">
        <f>IF(E541=TRUE,COUNTIF($E$3:E541,TRUE),"")</f>
        <v/>
      </c>
      <c r="G541" t="str">
        <f>IFERROR(INDEX($B$3:$B$1772,MATCH(ROWS($F$3:F541),$F$3:$F$1772,0)),"")</f>
        <v/>
      </c>
    </row>
    <row r="542" spans="1:7">
      <c r="A542" s="71">
        <v>199</v>
      </c>
      <c r="B542" s="60">
        <v>9160</v>
      </c>
      <c r="C542" s="1">
        <v>0.941438</v>
      </c>
      <c r="D542" s="70">
        <v>4.2833158634423223E-4</v>
      </c>
      <c r="E542" t="b">
        <f>EXACT(Anketa!$E$5,'Biotopi poligonos'!A542)</f>
        <v>0</v>
      </c>
      <c r="F542" t="str">
        <f>IF(E542=TRUE,COUNTIF($E$3:E542,TRUE),"")</f>
        <v/>
      </c>
      <c r="G542" t="str">
        <f>IFERROR(INDEX($B$3:$B$1772,MATCH(ROWS($F$3:F542),$F$3:$F$1772,0)),"")</f>
        <v/>
      </c>
    </row>
    <row r="543" spans="1:7">
      <c r="A543" s="71">
        <v>199</v>
      </c>
      <c r="B543" s="60" t="s">
        <v>158</v>
      </c>
      <c r="C543" s="1">
        <v>8.8258259999999993</v>
      </c>
      <c r="D543" s="70">
        <v>4.0155379869711754E-3</v>
      </c>
      <c r="E543" t="b">
        <f>EXACT(Anketa!$E$5,'Biotopi poligonos'!A543)</f>
        <v>0</v>
      </c>
      <c r="F543" t="str">
        <f>IF(E543=TRUE,COUNTIF($E$3:E543,TRUE),"")</f>
        <v/>
      </c>
      <c r="G543" t="str">
        <f>IFERROR(INDEX($B$3:$B$1772,MATCH(ROWS($F$3:F543),$F$3:$F$1772,0)),"")</f>
        <v/>
      </c>
    </row>
    <row r="544" spans="1:7">
      <c r="A544" s="71">
        <v>199</v>
      </c>
      <c r="B544" s="60" t="s">
        <v>151</v>
      </c>
      <c r="C544" s="1">
        <v>53.602088000000002</v>
      </c>
      <c r="D544" s="70">
        <v>2.4387657375635075E-2</v>
      </c>
      <c r="E544" t="b">
        <f>EXACT(Anketa!$E$5,'Biotopi poligonos'!A544)</f>
        <v>0</v>
      </c>
      <c r="F544" t="str">
        <f>IF(E544=TRUE,COUNTIF($E$3:E544,TRUE),"")</f>
        <v/>
      </c>
      <c r="G544" t="str">
        <f>IFERROR(INDEX($B$3:$B$1772,MATCH(ROWS($F$3:F544),$F$3:$F$1772,0)),"")</f>
        <v/>
      </c>
    </row>
    <row r="545" spans="1:7">
      <c r="A545" s="71">
        <v>199</v>
      </c>
      <c r="B545" s="60" t="s">
        <v>152</v>
      </c>
      <c r="C545" s="1">
        <v>12.077688</v>
      </c>
      <c r="D545" s="70">
        <v>5.4950567752849334E-3</v>
      </c>
      <c r="E545" t="b">
        <f>EXACT(Anketa!$E$5,'Biotopi poligonos'!A545)</f>
        <v>0</v>
      </c>
      <c r="F545" t="str">
        <f>IF(E545=TRUE,COUNTIF($E$3:E545,TRUE),"")</f>
        <v/>
      </c>
      <c r="G545" t="str">
        <f>IFERROR(INDEX($B$3:$B$1772,MATCH(ROWS($F$3:F545),$F$3:$F$1772,0)),"")</f>
        <v/>
      </c>
    </row>
    <row r="546" spans="1:7">
      <c r="A546" s="71">
        <v>206</v>
      </c>
      <c r="B546" s="60">
        <v>2180</v>
      </c>
      <c r="C546" s="1">
        <v>37.613912999999997</v>
      </c>
      <c r="D546" s="70">
        <v>2.7096547126861183E-2</v>
      </c>
      <c r="E546" t="b">
        <f>EXACT(Anketa!$E$5,'Biotopi poligonos'!A546)</f>
        <v>0</v>
      </c>
      <c r="F546" t="str">
        <f>IF(E546=TRUE,COUNTIF($E$3:E546,TRUE),"")</f>
        <v/>
      </c>
      <c r="G546" t="str">
        <f>IFERROR(INDEX($B$3:$B$1772,MATCH(ROWS($F$3:F546),$F$3:$F$1772,0)),"")</f>
        <v/>
      </c>
    </row>
    <row r="547" spans="1:7">
      <c r="A547" s="71">
        <v>206</v>
      </c>
      <c r="B547" s="60" t="s">
        <v>153</v>
      </c>
      <c r="C547" s="1">
        <v>1.756046</v>
      </c>
      <c r="D547" s="70">
        <v>1.2650314577995667E-3</v>
      </c>
      <c r="E547" t="b">
        <f>EXACT(Anketa!$E$5,'Biotopi poligonos'!A547)</f>
        <v>0</v>
      </c>
      <c r="F547" t="str">
        <f>IF(E547=TRUE,COUNTIF($E$3:E547,TRUE),"")</f>
        <v/>
      </c>
      <c r="G547" t="str">
        <f>IFERROR(INDEX($B$3:$B$1772,MATCH(ROWS($F$3:F547),$F$3:$F$1772,0)),"")</f>
        <v/>
      </c>
    </row>
    <row r="548" spans="1:7">
      <c r="A548" s="71">
        <v>206</v>
      </c>
      <c r="B548" s="60">
        <v>6510</v>
      </c>
      <c r="C548" s="1">
        <v>4.59551</v>
      </c>
      <c r="D548" s="70">
        <v>3.3105423859241087E-3</v>
      </c>
      <c r="E548" t="b">
        <f>EXACT(Anketa!$E$5,'Biotopi poligonos'!A548)</f>
        <v>0</v>
      </c>
      <c r="F548" t="str">
        <f>IF(E548=TRUE,COUNTIF($E$3:E548,TRUE),"")</f>
        <v/>
      </c>
      <c r="G548" t="str">
        <f>IFERROR(INDEX($B$3:$B$1772,MATCH(ROWS($F$3:F548),$F$3:$F$1772,0)),"")</f>
        <v/>
      </c>
    </row>
    <row r="549" spans="1:7">
      <c r="A549" s="71">
        <v>206</v>
      </c>
      <c r="B549" s="60">
        <v>7120</v>
      </c>
      <c r="C549" s="1">
        <v>2.6950400000000001</v>
      </c>
      <c r="D549" s="70">
        <v>1.9414698590060537E-3</v>
      </c>
      <c r="E549" t="b">
        <f>EXACT(Anketa!$E$5,'Biotopi poligonos'!A549)</f>
        <v>0</v>
      </c>
      <c r="F549" t="str">
        <f>IF(E549=TRUE,COUNTIF($E$3:E549,TRUE),"")</f>
        <v/>
      </c>
      <c r="G549" t="str">
        <f>IFERROR(INDEX($B$3:$B$1772,MATCH(ROWS($F$3:F549),$F$3:$F$1772,0)),"")</f>
        <v/>
      </c>
    </row>
    <row r="550" spans="1:7">
      <c r="A550" s="71">
        <v>206</v>
      </c>
      <c r="B550" s="60" t="s">
        <v>148</v>
      </c>
      <c r="C550" s="1">
        <v>72.621782999999994</v>
      </c>
      <c r="D550" s="70">
        <v>5.231573661310341E-2</v>
      </c>
      <c r="E550" t="b">
        <f>EXACT(Anketa!$E$5,'Biotopi poligonos'!A550)</f>
        <v>0</v>
      </c>
      <c r="F550" t="str">
        <f>IF(E550=TRUE,COUNTIF($E$3:E550,TRUE),"")</f>
        <v/>
      </c>
      <c r="G550" t="str">
        <f>IFERROR(INDEX($B$3:$B$1772,MATCH(ROWS($F$3:F550),$F$3:$F$1772,0)),"")</f>
        <v/>
      </c>
    </row>
    <row r="551" spans="1:7">
      <c r="A551" s="71">
        <v>206</v>
      </c>
      <c r="B551" s="60">
        <v>9050</v>
      </c>
      <c r="C551" s="1">
        <v>8.2179719999999996</v>
      </c>
      <c r="D551" s="70">
        <v>5.9201143360231006E-3</v>
      </c>
      <c r="E551" t="b">
        <f>EXACT(Anketa!$E$5,'Biotopi poligonos'!A551)</f>
        <v>0</v>
      </c>
      <c r="F551" t="str">
        <f>IF(E551=TRUE,COUNTIF($E$3:E551,TRUE),"")</f>
        <v/>
      </c>
      <c r="G551" t="str">
        <f>IFERROR(INDEX($B$3:$B$1772,MATCH(ROWS($F$3:F551),$F$3:$F$1772,0)),"")</f>
        <v/>
      </c>
    </row>
    <row r="552" spans="1:7">
      <c r="A552" s="71">
        <v>206</v>
      </c>
      <c r="B552" s="60" t="s">
        <v>150</v>
      </c>
      <c r="C552" s="1">
        <v>354.24409700000001</v>
      </c>
      <c r="D552" s="70">
        <v>0.25519258974127168</v>
      </c>
      <c r="E552" t="b">
        <f>EXACT(Anketa!$E$5,'Biotopi poligonos'!A552)</f>
        <v>0</v>
      </c>
      <c r="F552" t="str">
        <f>IF(E552=TRUE,COUNTIF($E$3:E552,TRUE),"")</f>
        <v/>
      </c>
      <c r="G552" t="str">
        <f>IFERROR(INDEX($B$3:$B$1772,MATCH(ROWS($F$3:F552),$F$3:$F$1772,0)),"")</f>
        <v/>
      </c>
    </row>
    <row r="553" spans="1:7">
      <c r="A553" s="71">
        <v>206</v>
      </c>
      <c r="B553" s="60" t="s">
        <v>151</v>
      </c>
      <c r="C553" s="1">
        <v>244.03971999999999</v>
      </c>
      <c r="D553" s="70">
        <v>0.17580286777943066</v>
      </c>
      <c r="E553" t="b">
        <f>EXACT(Anketa!$E$5,'Biotopi poligonos'!A553)</f>
        <v>0</v>
      </c>
      <c r="F553" t="str">
        <f>IF(E553=TRUE,COUNTIF($E$3:E553,TRUE),"")</f>
        <v/>
      </c>
      <c r="G553" t="str">
        <f>IFERROR(INDEX($B$3:$B$1772,MATCH(ROWS($F$3:F553),$F$3:$F$1772,0)),"")</f>
        <v/>
      </c>
    </row>
    <row r="554" spans="1:7">
      <c r="A554" s="71">
        <v>206</v>
      </c>
      <c r="B554" s="60" t="s">
        <v>152</v>
      </c>
      <c r="C554" s="1">
        <v>16.052067999999998</v>
      </c>
      <c r="D554" s="70">
        <v>1.1563689665725029E-2</v>
      </c>
      <c r="E554" t="b">
        <f>EXACT(Anketa!$E$5,'Biotopi poligonos'!A554)</f>
        <v>0</v>
      </c>
      <c r="F554" t="str">
        <f>IF(E554=TRUE,COUNTIF($E$3:E554,TRUE),"")</f>
        <v/>
      </c>
      <c r="G554" t="str">
        <f>IFERROR(INDEX($B$3:$B$1772,MATCH(ROWS($F$3:F554),$F$3:$F$1772,0)),"")</f>
        <v/>
      </c>
    </row>
    <row r="555" spans="1:7">
      <c r="A555" s="71">
        <v>209</v>
      </c>
      <c r="B555" s="60" t="s">
        <v>148</v>
      </c>
      <c r="C555" s="1">
        <v>52.430562000000002</v>
      </c>
      <c r="D555" s="70">
        <v>0.43343060107276687</v>
      </c>
      <c r="E555" t="b">
        <f>EXACT(Anketa!$E$5,'Biotopi poligonos'!A555)</f>
        <v>0</v>
      </c>
      <c r="F555" t="str">
        <f>IF(E555=TRUE,COUNTIF($E$3:E555,TRUE),"")</f>
        <v/>
      </c>
      <c r="G555" t="str">
        <f>IFERROR(INDEX($B$3:$B$1772,MATCH(ROWS($F$3:F555),$F$3:$F$1772,0)),"")</f>
        <v/>
      </c>
    </row>
    <row r="556" spans="1:7">
      <c r="A556" s="71">
        <v>209</v>
      </c>
      <c r="B556" s="60">
        <v>9050</v>
      </c>
      <c r="C556" s="1">
        <v>11.639360999999999</v>
      </c>
      <c r="D556" s="70">
        <v>9.6219743636028934E-2</v>
      </c>
      <c r="E556" t="b">
        <f>EXACT(Anketa!$E$5,'Biotopi poligonos'!A556)</f>
        <v>0</v>
      </c>
      <c r="F556" t="str">
        <f>IF(E556=TRUE,COUNTIF($E$3:E556,TRUE),"")</f>
        <v/>
      </c>
      <c r="G556" t="str">
        <f>IFERROR(INDEX($B$3:$B$1772,MATCH(ROWS($F$3:F556),$F$3:$F$1772,0)),"")</f>
        <v/>
      </c>
    </row>
    <row r="557" spans="1:7">
      <c r="A557" s="71">
        <v>209</v>
      </c>
      <c r="B557" s="60" t="s">
        <v>150</v>
      </c>
      <c r="C557" s="1">
        <v>5.4281759999999997</v>
      </c>
      <c r="D557" s="70">
        <v>4.4873400106006246E-2</v>
      </c>
      <c r="E557" t="b">
        <f>EXACT(Anketa!$E$5,'Biotopi poligonos'!A557)</f>
        <v>0</v>
      </c>
      <c r="F557" t="str">
        <f>IF(E557=TRUE,COUNTIF($E$3:E557,TRUE),"")</f>
        <v/>
      </c>
      <c r="G557" t="str">
        <f>IFERROR(INDEX($B$3:$B$1772,MATCH(ROWS($F$3:F557),$F$3:$F$1772,0)),"")</f>
        <v/>
      </c>
    </row>
    <row r="558" spans="1:7">
      <c r="A558" s="71">
        <v>209</v>
      </c>
      <c r="B558" s="60" t="s">
        <v>151</v>
      </c>
      <c r="C558" s="1">
        <v>1.0212969999999999</v>
      </c>
      <c r="D558" s="70">
        <v>8.4428118963098941E-3</v>
      </c>
      <c r="E558" t="b">
        <f>EXACT(Anketa!$E$5,'Biotopi poligonos'!A558)</f>
        <v>0</v>
      </c>
      <c r="F558" t="str">
        <f>IF(E558=TRUE,COUNTIF($E$3:E558,TRUE),"")</f>
        <v/>
      </c>
      <c r="G558" t="str">
        <f>IFERROR(INDEX($B$3:$B$1772,MATCH(ROWS($F$3:F558),$F$3:$F$1772,0)),"")</f>
        <v/>
      </c>
    </row>
    <row r="559" spans="1:7">
      <c r="A559" s="72">
        <v>210</v>
      </c>
      <c r="B559" s="60">
        <v>6450</v>
      </c>
      <c r="C559" s="1">
        <v>32.739955999999999</v>
      </c>
      <c r="D559" s="70">
        <v>0.65334863376515062</v>
      </c>
      <c r="E559" t="b">
        <f>EXACT(Anketa!$E$5,'Biotopi poligonos'!A559)</f>
        <v>0</v>
      </c>
      <c r="F559" t="str">
        <f>IF(E559=TRUE,COUNTIF($E$3:E559,TRUE),"")</f>
        <v/>
      </c>
      <c r="G559" t="str">
        <f>IFERROR(INDEX($B$3:$B$1772,MATCH(ROWS($F$3:F559),$F$3:$F$1772,0)),"")</f>
        <v/>
      </c>
    </row>
    <row r="560" spans="1:7">
      <c r="A560" s="71">
        <v>212</v>
      </c>
      <c r="B560" s="60" t="s">
        <v>148</v>
      </c>
      <c r="C560" s="1">
        <v>17.669476</v>
      </c>
      <c r="D560" s="70">
        <v>7.1248165769035463E-2</v>
      </c>
      <c r="E560" t="b">
        <f>EXACT(Anketa!$E$5,'Biotopi poligonos'!A560)</f>
        <v>0</v>
      </c>
      <c r="F560" t="str">
        <f>IF(E560=TRUE,COUNTIF($E$3:E560,TRUE),"")</f>
        <v/>
      </c>
      <c r="G560" t="str">
        <f>IFERROR(INDEX($B$3:$B$1772,MATCH(ROWS($F$3:F560),$F$3:$F$1772,0)),"")</f>
        <v/>
      </c>
    </row>
    <row r="561" spans="1:7">
      <c r="A561" s="71">
        <v>212</v>
      </c>
      <c r="B561" s="60" t="s">
        <v>150</v>
      </c>
      <c r="C561" s="1">
        <v>22.599397</v>
      </c>
      <c r="D561" s="70">
        <v>9.1126957230437552E-2</v>
      </c>
      <c r="E561" t="b">
        <f>EXACT(Anketa!$E$5,'Biotopi poligonos'!A561)</f>
        <v>0</v>
      </c>
      <c r="F561" t="str">
        <f>IF(E561=TRUE,COUNTIF($E$3:E561,TRUE),"")</f>
        <v/>
      </c>
      <c r="G561" t="str">
        <f>IFERROR(INDEX($B$3:$B$1772,MATCH(ROWS($F$3:F561),$F$3:$F$1772,0)),"")</f>
        <v/>
      </c>
    </row>
    <row r="562" spans="1:7">
      <c r="A562" s="71">
        <v>212</v>
      </c>
      <c r="B562" s="60" t="s">
        <v>151</v>
      </c>
      <c r="C562" s="1">
        <v>2.4020489999999999</v>
      </c>
      <c r="D562" s="70">
        <v>9.6857193352732057E-3</v>
      </c>
      <c r="E562" t="b">
        <f>EXACT(Anketa!$E$5,'Biotopi poligonos'!A562)</f>
        <v>0</v>
      </c>
      <c r="F562" t="str">
        <f>IF(E562=TRUE,COUNTIF($E$3:E562,TRUE),"")</f>
        <v/>
      </c>
      <c r="G562" t="str">
        <f>IFERROR(INDEX($B$3:$B$1772,MATCH(ROWS($F$3:F562),$F$3:$F$1772,0)),"")</f>
        <v/>
      </c>
    </row>
    <row r="563" spans="1:7">
      <c r="A563" s="72">
        <v>214</v>
      </c>
      <c r="B563" s="60">
        <v>6450</v>
      </c>
      <c r="C563" s="1">
        <v>4.0549739999999996</v>
      </c>
      <c r="D563" s="70">
        <v>0.89522312061547582</v>
      </c>
      <c r="E563" t="b">
        <f>EXACT(Anketa!$E$5,'Biotopi poligonos'!A563)</f>
        <v>0</v>
      </c>
      <c r="F563" t="str">
        <f>IF(E563=TRUE,COUNTIF($E$3:E563,TRUE),"")</f>
        <v/>
      </c>
      <c r="G563" t="str">
        <f>IFERROR(INDEX($B$3:$B$1772,MATCH(ROWS($F$3:F563),$F$3:$F$1772,0)),"")</f>
        <v/>
      </c>
    </row>
    <row r="564" spans="1:7">
      <c r="A564" s="71">
        <v>215</v>
      </c>
      <c r="B564" s="60" t="s">
        <v>153</v>
      </c>
      <c r="C564" s="1">
        <v>1.770124</v>
      </c>
      <c r="D564" s="70">
        <v>0.89037307539472954</v>
      </c>
      <c r="E564" t="b">
        <f>EXACT(Anketa!$E$5,'Biotopi poligonos'!A564)</f>
        <v>0</v>
      </c>
      <c r="F564" t="str">
        <f>IF(E564=TRUE,COUNTIF($E$3:E564,TRUE),"")</f>
        <v/>
      </c>
      <c r="G564" t="str">
        <f>IFERROR(INDEX($B$3:$B$1772,MATCH(ROWS($F$3:F564),$F$3:$F$1772,0)),"")</f>
        <v/>
      </c>
    </row>
    <row r="565" spans="1:7">
      <c r="A565" s="71">
        <v>215</v>
      </c>
      <c r="B565" s="60">
        <v>6410</v>
      </c>
      <c r="C565" s="1">
        <v>1.108E-3</v>
      </c>
      <c r="D565" s="70">
        <v>5.5732444028630784E-4</v>
      </c>
      <c r="E565" t="b">
        <f>EXACT(Anketa!$E$5,'Biotopi poligonos'!A565)</f>
        <v>0</v>
      </c>
      <c r="F565" t="str">
        <f>IF(E565=TRUE,COUNTIF($E$3:E565,TRUE),"")</f>
        <v/>
      </c>
      <c r="G565" t="str">
        <f>IFERROR(INDEX($B$3:$B$1772,MATCH(ROWS($F$3:F565),$F$3:$F$1772,0)),"")</f>
        <v/>
      </c>
    </row>
    <row r="566" spans="1:7">
      <c r="A566" s="71">
        <v>215</v>
      </c>
      <c r="B566" s="60">
        <v>6450</v>
      </c>
      <c r="C566" s="1">
        <v>2.552E-3</v>
      </c>
      <c r="D566" s="70">
        <v>1.283657014089041E-3</v>
      </c>
      <c r="E566" t="b">
        <f>EXACT(Anketa!$E$5,'Biotopi poligonos'!A566)</f>
        <v>0</v>
      </c>
      <c r="F566" t="str">
        <f>IF(E566=TRUE,COUNTIF($E$3:E566,TRUE),"")</f>
        <v/>
      </c>
      <c r="G566" t="str">
        <f>IFERROR(INDEX($B$3:$B$1772,MATCH(ROWS($F$3:F566),$F$3:$F$1772,0)),"")</f>
        <v/>
      </c>
    </row>
    <row r="567" spans="1:7">
      <c r="A567" s="72">
        <v>218</v>
      </c>
      <c r="B567" s="60">
        <v>6450</v>
      </c>
      <c r="C567" s="1">
        <v>2.5264760000000002</v>
      </c>
      <c r="D567" s="70">
        <v>0.34863578136899731</v>
      </c>
      <c r="E567" t="b">
        <f>EXACT(Anketa!$E$5,'Biotopi poligonos'!A567)</f>
        <v>0</v>
      </c>
      <c r="F567" t="str">
        <f>IF(E567=TRUE,COUNTIF($E$3:E567,TRUE),"")</f>
        <v/>
      </c>
      <c r="G567" t="str">
        <f>IFERROR(INDEX($B$3:$B$1772,MATCH(ROWS($F$3:F567),$F$3:$F$1772,0)),"")</f>
        <v/>
      </c>
    </row>
    <row r="568" spans="1:7">
      <c r="A568" s="72">
        <v>219</v>
      </c>
      <c r="B568" s="60" t="s">
        <v>150</v>
      </c>
      <c r="C568" s="1">
        <v>16.265861999999998</v>
      </c>
      <c r="D568" s="70">
        <v>0.39091526932178072</v>
      </c>
      <c r="E568" t="b">
        <f>EXACT(Anketa!$E$5,'Biotopi poligonos'!A568)</f>
        <v>0</v>
      </c>
      <c r="F568" t="str">
        <f>IF(E568=TRUE,COUNTIF($E$3:E568,TRUE),"")</f>
        <v/>
      </c>
      <c r="G568" t="str">
        <f>IFERROR(INDEX($B$3:$B$1772,MATCH(ROWS($F$3:F568),$F$3:$F$1772,0)),"")</f>
        <v/>
      </c>
    </row>
    <row r="569" spans="1:7">
      <c r="A569" s="71">
        <v>220</v>
      </c>
      <c r="B569" s="60" t="s">
        <v>154</v>
      </c>
      <c r="C569" s="1">
        <v>45.867327000000003</v>
      </c>
      <c r="D569" s="70">
        <v>0.75713661415713718</v>
      </c>
      <c r="E569" t="b">
        <f>EXACT(Anketa!$E$5,'Biotopi poligonos'!A569)</f>
        <v>0</v>
      </c>
      <c r="F569" t="str">
        <f>IF(E569=TRUE,COUNTIF($E$3:E569,TRUE),"")</f>
        <v/>
      </c>
      <c r="G569" t="str">
        <f>IFERROR(INDEX($B$3:$B$1772,MATCH(ROWS($F$3:F569),$F$3:$F$1772,0)),"")</f>
        <v/>
      </c>
    </row>
    <row r="570" spans="1:7">
      <c r="A570" s="71">
        <v>220</v>
      </c>
      <c r="B570" s="60" t="s">
        <v>148</v>
      </c>
      <c r="C570" s="1">
        <v>2.817879</v>
      </c>
      <c r="D570" s="70">
        <v>4.6515014166064211E-2</v>
      </c>
      <c r="E570" t="b">
        <f>EXACT(Anketa!$E$5,'Biotopi poligonos'!A570)</f>
        <v>0</v>
      </c>
      <c r="F570" t="str">
        <f>IF(E570=TRUE,COUNTIF($E$3:E570,TRUE),"")</f>
        <v/>
      </c>
      <c r="G570" t="str">
        <f>IFERROR(INDEX($B$3:$B$1772,MATCH(ROWS($F$3:F570),$F$3:$F$1772,0)),"")</f>
        <v/>
      </c>
    </row>
    <row r="571" spans="1:7">
      <c r="A571" s="71">
        <v>220</v>
      </c>
      <c r="B571" s="60" t="s">
        <v>150</v>
      </c>
      <c r="C571" s="1">
        <v>2.4277310000000001</v>
      </c>
      <c r="D571" s="70">
        <v>4.00748015994985E-2</v>
      </c>
      <c r="E571" t="b">
        <f>EXACT(Anketa!$E$5,'Biotopi poligonos'!A571)</f>
        <v>0</v>
      </c>
      <c r="F571" t="str">
        <f>IF(E571=TRUE,COUNTIF($E$3:E571,TRUE),"")</f>
        <v/>
      </c>
      <c r="G571" t="str">
        <f>IFERROR(INDEX($B$3:$B$1772,MATCH(ROWS($F$3:F571),$F$3:$F$1772,0)),"")</f>
        <v/>
      </c>
    </row>
    <row r="572" spans="1:7">
      <c r="A572" s="71">
        <v>220</v>
      </c>
      <c r="B572" s="60" t="s">
        <v>151</v>
      </c>
      <c r="C572" s="1">
        <v>1.203975</v>
      </c>
      <c r="D572" s="70">
        <v>1.9874137314124261E-2</v>
      </c>
      <c r="E572" t="b">
        <f>EXACT(Anketa!$E$5,'Biotopi poligonos'!A572)</f>
        <v>0</v>
      </c>
      <c r="F572" t="str">
        <f>IF(E572=TRUE,COUNTIF($E$3:E572,TRUE),"")</f>
        <v/>
      </c>
      <c r="G572" t="str">
        <f>IFERROR(INDEX($B$3:$B$1772,MATCH(ROWS($F$3:F572),$F$3:$F$1772,0)),"")</f>
        <v/>
      </c>
    </row>
    <row r="573" spans="1:7">
      <c r="A573" s="71">
        <v>224</v>
      </c>
      <c r="B573" s="60">
        <v>6510</v>
      </c>
      <c r="C573" s="1">
        <v>2.1742180000000002</v>
      </c>
      <c r="D573" s="70">
        <v>0.28059719136693917</v>
      </c>
      <c r="E573" t="b">
        <f>EXACT(Anketa!$E$5,'Biotopi poligonos'!A573)</f>
        <v>0</v>
      </c>
      <c r="F573" t="str">
        <f>IF(E573=TRUE,COUNTIF($E$3:E573,TRUE),"")</f>
        <v/>
      </c>
      <c r="G573" t="str">
        <f>IFERROR(INDEX($B$3:$B$1772,MATCH(ROWS($F$3:F573),$F$3:$F$1772,0)),"")</f>
        <v/>
      </c>
    </row>
    <row r="574" spans="1:7">
      <c r="A574" s="71">
        <v>224</v>
      </c>
      <c r="B574" s="60" t="s">
        <v>157</v>
      </c>
      <c r="C574" s="1">
        <v>0.25443199999999999</v>
      </c>
      <c r="D574" s="70">
        <v>3.2836129860884723E-2</v>
      </c>
      <c r="E574" t="b">
        <f>EXACT(Anketa!$E$5,'Biotopi poligonos'!A574)</f>
        <v>0</v>
      </c>
      <c r="F574" t="str">
        <f>IF(E574=TRUE,COUNTIF($E$3:E574,TRUE),"")</f>
        <v/>
      </c>
      <c r="G574" t="str">
        <f>IFERROR(INDEX($B$3:$B$1772,MATCH(ROWS($F$3:F574),$F$3:$F$1772,0)),"")</f>
        <v/>
      </c>
    </row>
    <row r="575" spans="1:7">
      <c r="A575" s="71">
        <v>224</v>
      </c>
      <c r="B575" s="60">
        <v>7160</v>
      </c>
      <c r="C575" s="1">
        <v>2.5999999999999998E-5</v>
      </c>
      <c r="D575" s="70">
        <v>3.3554717031780703E-6</v>
      </c>
      <c r="E575" t="b">
        <f>EXACT(Anketa!$E$5,'Biotopi poligonos'!A575)</f>
        <v>0</v>
      </c>
      <c r="F575" t="str">
        <f>IF(E575=TRUE,COUNTIF($E$3:E575,TRUE),"")</f>
        <v/>
      </c>
      <c r="G575" t="str">
        <f>IFERROR(INDEX($B$3:$B$1772,MATCH(ROWS($F$3:F575),$F$3:$F$1772,0)),"")</f>
        <v/>
      </c>
    </row>
    <row r="576" spans="1:7">
      <c r="A576" s="71">
        <v>226</v>
      </c>
      <c r="B576" s="60" t="s">
        <v>153</v>
      </c>
      <c r="C576" s="1">
        <v>2.7442160000000002</v>
      </c>
      <c r="D576" s="70">
        <v>0.48773047405483444</v>
      </c>
      <c r="E576" t="b">
        <f>EXACT(Anketa!$E$5,'Biotopi poligonos'!A576)</f>
        <v>0</v>
      </c>
      <c r="F576" t="str">
        <f>IF(E576=TRUE,COUNTIF($E$3:E576,TRUE),"")</f>
        <v/>
      </c>
      <c r="G576" t="str">
        <f>IFERROR(INDEX($B$3:$B$1772,MATCH(ROWS($F$3:F576),$F$3:$F$1772,0)),"")</f>
        <v/>
      </c>
    </row>
    <row r="577" spans="1:7">
      <c r="A577" s="71">
        <v>226</v>
      </c>
      <c r="B577" s="60">
        <v>7160</v>
      </c>
      <c r="C577" s="1">
        <v>1.9999999999999999E-6</v>
      </c>
      <c r="D577" s="70">
        <v>3.5546070284178387E-7</v>
      </c>
      <c r="E577" t="b">
        <f>EXACT(Anketa!$E$5,'Biotopi poligonos'!A577)</f>
        <v>0</v>
      </c>
      <c r="F577" t="str">
        <f>IF(E577=TRUE,COUNTIF($E$3:E577,TRUE),"")</f>
        <v/>
      </c>
      <c r="G577" t="str">
        <f>IFERROR(INDEX($B$3:$B$1772,MATCH(ROWS($F$3:F577),$F$3:$F$1772,0)),"")</f>
        <v/>
      </c>
    </row>
    <row r="578" spans="1:7">
      <c r="A578" s="71">
        <v>226</v>
      </c>
      <c r="B578" s="60" t="s">
        <v>148</v>
      </c>
      <c r="C578" s="1">
        <v>1.0000000000000001E-5</v>
      </c>
      <c r="D578" s="70">
        <v>1.7773035142089196E-6</v>
      </c>
      <c r="E578" t="b">
        <f>EXACT(Anketa!$E$5,'Biotopi poligonos'!A578)</f>
        <v>0</v>
      </c>
      <c r="F578" t="str">
        <f>IF(E578=TRUE,COUNTIF($E$3:E578,TRUE),"")</f>
        <v/>
      </c>
      <c r="G578" t="str">
        <f>IFERROR(INDEX($B$3:$B$1772,MATCH(ROWS($F$3:F578),$F$3:$F$1772,0)),"")</f>
        <v/>
      </c>
    </row>
    <row r="579" spans="1:7">
      <c r="A579" s="71">
        <v>233</v>
      </c>
      <c r="B579" s="60" t="s">
        <v>148</v>
      </c>
      <c r="C579" s="1">
        <v>2.8928500000000001</v>
      </c>
      <c r="D579" s="70">
        <v>3.5863461256614222E-2</v>
      </c>
      <c r="E579" t="b">
        <f>EXACT(Anketa!$E$5,'Biotopi poligonos'!A579)</f>
        <v>0</v>
      </c>
      <c r="F579" t="str">
        <f>IF(E579=TRUE,COUNTIF($E$3:E579,TRUE),"")</f>
        <v/>
      </c>
      <c r="G579" t="str">
        <f>IFERROR(INDEX($B$3:$B$1772,MATCH(ROWS($F$3:F579),$F$3:$F$1772,0)),"")</f>
        <v/>
      </c>
    </row>
    <row r="580" spans="1:7">
      <c r="A580" s="71">
        <v>233</v>
      </c>
      <c r="B580" s="60" t="s">
        <v>150</v>
      </c>
      <c r="C580" s="1">
        <v>0.99057300000000004</v>
      </c>
      <c r="D580" s="70">
        <v>1.2280407351694047E-2</v>
      </c>
      <c r="E580" t="b">
        <f>EXACT(Anketa!$E$5,'Biotopi poligonos'!A580)</f>
        <v>0</v>
      </c>
      <c r="F580" t="str">
        <f>IF(E580=TRUE,COUNTIF($E$3:E580,TRUE),"")</f>
        <v/>
      </c>
      <c r="G580" t="str">
        <f>IFERROR(INDEX($B$3:$B$1772,MATCH(ROWS($F$3:F580),$F$3:$F$1772,0)),"")</f>
        <v/>
      </c>
    </row>
    <row r="581" spans="1:7">
      <c r="A581" s="71">
        <v>233</v>
      </c>
      <c r="B581" s="60">
        <v>9160</v>
      </c>
      <c r="C581" s="1">
        <v>53.783920999999999</v>
      </c>
      <c r="D581" s="70">
        <v>0.66677413865644608</v>
      </c>
      <c r="E581" t="b">
        <f>EXACT(Anketa!$E$5,'Biotopi poligonos'!A581)</f>
        <v>0</v>
      </c>
      <c r="F581" t="str">
        <f>IF(E581=TRUE,COUNTIF($E$3:E581,TRUE),"")</f>
        <v/>
      </c>
      <c r="G581" t="str">
        <f>IFERROR(INDEX($B$3:$B$1772,MATCH(ROWS($F$3:F581),$F$3:$F$1772,0)),"")</f>
        <v/>
      </c>
    </row>
    <row r="582" spans="1:7">
      <c r="A582" s="71">
        <v>242</v>
      </c>
      <c r="B582" s="60">
        <v>3150</v>
      </c>
      <c r="C582" s="1">
        <v>47.967131000000002</v>
      </c>
      <c r="D582" s="70">
        <v>4.5221723426727464E-2</v>
      </c>
      <c r="E582" t="b">
        <f>EXACT(Anketa!$E$5,'Biotopi poligonos'!A582)</f>
        <v>0</v>
      </c>
      <c r="F582" t="str">
        <f>IF(E582=TRUE,COUNTIF($E$3:E582,TRUE),"")</f>
        <v/>
      </c>
      <c r="G582" t="str">
        <f>IFERROR(INDEX($B$3:$B$1772,MATCH(ROWS($F$3:F582),$F$3:$F$1772,0)),"")</f>
        <v/>
      </c>
    </row>
    <row r="583" spans="1:7">
      <c r="A583" s="71">
        <v>242</v>
      </c>
      <c r="B583" s="60">
        <v>3260</v>
      </c>
      <c r="C583" s="1">
        <v>2.8943430000000001</v>
      </c>
      <c r="D583" s="70">
        <v>2.7286847455622195E-3</v>
      </c>
      <c r="E583" t="b">
        <f>EXACT(Anketa!$E$5,'Biotopi poligonos'!A583)</f>
        <v>0</v>
      </c>
      <c r="F583" t="str">
        <f>IF(E583=TRUE,COUNTIF($E$3:E583,TRUE),"")</f>
        <v/>
      </c>
      <c r="G583" t="str">
        <f>IFERROR(INDEX($B$3:$B$1772,MATCH(ROWS($F$3:F583),$F$3:$F$1772,0)),"")</f>
        <v/>
      </c>
    </row>
    <row r="584" spans="1:7">
      <c r="A584" s="71">
        <v>242</v>
      </c>
      <c r="B584" s="60">
        <v>6210</v>
      </c>
      <c r="C584" s="1">
        <v>9.7334530000000008</v>
      </c>
      <c r="D584" s="70">
        <v>9.1763570256693221E-3</v>
      </c>
      <c r="E584" t="b">
        <f>EXACT(Anketa!$E$5,'Biotopi poligonos'!A584)</f>
        <v>0</v>
      </c>
      <c r="F584" t="str">
        <f>IF(E584=TRUE,COUNTIF($E$3:E584,TRUE),"")</f>
        <v/>
      </c>
      <c r="G584" t="str">
        <f>IFERROR(INDEX($B$3:$B$1772,MATCH(ROWS($F$3:F584),$F$3:$F$1772,0)),"")</f>
        <v/>
      </c>
    </row>
    <row r="585" spans="1:7">
      <c r="A585" s="71">
        <v>242</v>
      </c>
      <c r="B585" s="60" t="s">
        <v>153</v>
      </c>
      <c r="C585" s="1">
        <v>115.48400700000001</v>
      </c>
      <c r="D585" s="70">
        <v>0.10887425859937837</v>
      </c>
      <c r="E585" t="b">
        <f>EXACT(Anketa!$E$5,'Biotopi poligonos'!A585)</f>
        <v>0</v>
      </c>
      <c r="F585" t="str">
        <f>IF(E585=TRUE,COUNTIF($E$3:E585,TRUE),"")</f>
        <v/>
      </c>
      <c r="G585" t="str">
        <f>IFERROR(INDEX($B$3:$B$1772,MATCH(ROWS($F$3:F585),$F$3:$F$1772,0)),"")</f>
        <v/>
      </c>
    </row>
    <row r="586" spans="1:7">
      <c r="A586" s="71">
        <v>242</v>
      </c>
      <c r="B586" s="60">
        <v>6450</v>
      </c>
      <c r="C586" s="1">
        <v>2.7991090000000001</v>
      </c>
      <c r="D586" s="70">
        <v>2.63890148108428E-3</v>
      </c>
      <c r="E586" t="b">
        <f>EXACT(Anketa!$E$5,'Biotopi poligonos'!A586)</f>
        <v>0</v>
      </c>
      <c r="F586" t="str">
        <f>IF(E586=TRUE,COUNTIF($E$3:E586,TRUE),"")</f>
        <v/>
      </c>
      <c r="G586" t="str">
        <f>IFERROR(INDEX($B$3:$B$1772,MATCH(ROWS($F$3:F586),$F$3:$F$1772,0)),"")</f>
        <v/>
      </c>
    </row>
    <row r="587" spans="1:7">
      <c r="A587" s="71">
        <v>242</v>
      </c>
      <c r="B587" s="60">
        <v>6510</v>
      </c>
      <c r="C587" s="1">
        <v>5.8462750000000003</v>
      </c>
      <c r="D587" s="70">
        <v>5.5116623741076178E-3</v>
      </c>
      <c r="E587" t="b">
        <f>EXACT(Anketa!$E$5,'Biotopi poligonos'!A587)</f>
        <v>0</v>
      </c>
      <c r="F587" t="str">
        <f>IF(E587=TRUE,COUNTIF($E$3:E587,TRUE),"")</f>
        <v/>
      </c>
      <c r="G587" t="str">
        <f>IFERROR(INDEX($B$3:$B$1772,MATCH(ROWS($F$3:F587),$F$3:$F$1772,0)),"")</f>
        <v/>
      </c>
    </row>
    <row r="588" spans="1:7">
      <c r="A588" s="71">
        <v>242</v>
      </c>
      <c r="B588" s="60">
        <v>9050</v>
      </c>
      <c r="C588" s="1">
        <v>25.718606000000001</v>
      </c>
      <c r="D588" s="70">
        <v>2.4246596850934728E-2</v>
      </c>
      <c r="E588" t="b">
        <f>EXACT(Anketa!$E$5,'Biotopi poligonos'!A588)</f>
        <v>0</v>
      </c>
      <c r="F588" t="str">
        <f>IF(E588=TRUE,COUNTIF($E$3:E588,TRUE),"")</f>
        <v/>
      </c>
      <c r="G588" t="str">
        <f>IFERROR(INDEX($B$3:$B$1772,MATCH(ROWS($F$3:F588),$F$3:$F$1772,0)),"")</f>
        <v/>
      </c>
    </row>
    <row r="589" spans="1:7">
      <c r="A589" s="71">
        <v>242</v>
      </c>
      <c r="B589" s="60" t="s">
        <v>150</v>
      </c>
      <c r="C589" s="1">
        <v>0.90120999999999996</v>
      </c>
      <c r="D589" s="70">
        <v>8.4962907974214786E-4</v>
      </c>
      <c r="E589" t="b">
        <f>EXACT(Anketa!$E$5,'Biotopi poligonos'!A589)</f>
        <v>0</v>
      </c>
      <c r="F589" t="str">
        <f>IF(E589=TRUE,COUNTIF($E$3:E589,TRUE),"")</f>
        <v/>
      </c>
      <c r="G589" t="str">
        <f>IFERROR(INDEX($B$3:$B$1772,MATCH(ROWS($F$3:F589),$F$3:$F$1772,0)),"")</f>
        <v/>
      </c>
    </row>
    <row r="590" spans="1:7">
      <c r="A590" s="71">
        <v>242</v>
      </c>
      <c r="B590" s="60" t="s">
        <v>158</v>
      </c>
      <c r="C590" s="1">
        <v>6.0948370000000001</v>
      </c>
      <c r="D590" s="70">
        <v>5.7459978822787076E-3</v>
      </c>
      <c r="E590" t="b">
        <f>EXACT(Anketa!$E$5,'Biotopi poligonos'!A590)</f>
        <v>0</v>
      </c>
      <c r="F590" t="str">
        <f>IF(E590=TRUE,COUNTIF($E$3:E590,TRUE),"")</f>
        <v/>
      </c>
      <c r="G590" t="str">
        <f>IFERROR(INDEX($B$3:$B$1772,MATCH(ROWS($F$3:F590),$F$3:$F$1772,0)),"")</f>
        <v/>
      </c>
    </row>
    <row r="591" spans="1:7">
      <c r="A591" s="71">
        <v>242</v>
      </c>
      <c r="B591" s="60" t="s">
        <v>151</v>
      </c>
      <c r="C591" s="1">
        <v>1.9193370000000001</v>
      </c>
      <c r="D591" s="70">
        <v>1.8094833934655132E-3</v>
      </c>
      <c r="E591" t="b">
        <f>EXACT(Anketa!$E$5,'Biotopi poligonos'!A591)</f>
        <v>0</v>
      </c>
      <c r="F591" t="str">
        <f>IF(E591=TRUE,COUNTIF($E$3:E591,TRUE),"")</f>
        <v/>
      </c>
      <c r="G591" t="str">
        <f>IFERROR(INDEX($B$3:$B$1772,MATCH(ROWS($F$3:F591),$F$3:$F$1772,0)),"")</f>
        <v/>
      </c>
    </row>
    <row r="592" spans="1:7">
      <c r="A592" s="72">
        <v>245</v>
      </c>
      <c r="B592" s="60" t="s">
        <v>153</v>
      </c>
      <c r="C592" s="1">
        <v>1.672857</v>
      </c>
      <c r="D592" s="70">
        <v>0.4348004750204878</v>
      </c>
      <c r="E592" t="b">
        <f>EXACT(Anketa!$E$5,'Biotopi poligonos'!A592)</f>
        <v>0</v>
      </c>
      <c r="F592" t="str">
        <f>IF(E592=TRUE,COUNTIF($E$3:E592,TRUE),"")</f>
        <v/>
      </c>
      <c r="G592" t="str">
        <f>IFERROR(INDEX($B$3:$B$1772,MATCH(ROWS($F$3:F592),$F$3:$F$1772,0)),"")</f>
        <v/>
      </c>
    </row>
    <row r="593" spans="1:7">
      <c r="A593" s="71">
        <v>250</v>
      </c>
      <c r="B593" s="60">
        <v>3150</v>
      </c>
      <c r="C593" s="1">
        <v>3.3941750000000002</v>
      </c>
      <c r="D593" s="70">
        <v>1.4836452752409798E-3</v>
      </c>
      <c r="E593" t="b">
        <f>EXACT(Anketa!$E$5,'Biotopi poligonos'!A593)</f>
        <v>0</v>
      </c>
      <c r="F593" t="str">
        <f>IF(E593=TRUE,COUNTIF($E$3:E593,TRUE),"")</f>
        <v/>
      </c>
      <c r="G593" t="str">
        <f>IFERROR(INDEX($B$3:$B$1772,MATCH(ROWS($F$3:F593),$F$3:$F$1772,0)),"")</f>
        <v/>
      </c>
    </row>
    <row r="594" spans="1:7">
      <c r="A594" s="71">
        <v>250</v>
      </c>
      <c r="B594" s="60">
        <v>3260</v>
      </c>
      <c r="C594" s="1">
        <v>2.0034420000000002</v>
      </c>
      <c r="D594" s="70">
        <v>8.7573482732014086E-4</v>
      </c>
      <c r="E594" t="b">
        <f>EXACT(Anketa!$E$5,'Biotopi poligonos'!A594)</f>
        <v>0</v>
      </c>
      <c r="F594" t="str">
        <f>IF(E594=TRUE,COUNTIF($E$3:E594,TRUE),"")</f>
        <v/>
      </c>
      <c r="G594" t="str">
        <f>IFERROR(INDEX($B$3:$B$1772,MATCH(ROWS($F$3:F594),$F$3:$F$1772,0)),"")</f>
        <v/>
      </c>
    </row>
    <row r="595" spans="1:7">
      <c r="A595" s="71">
        <v>250</v>
      </c>
      <c r="B595" s="60" t="s">
        <v>154</v>
      </c>
      <c r="C595" s="1">
        <v>2.8512270000000002</v>
      </c>
      <c r="D595" s="70">
        <v>1.2463144850190439E-3</v>
      </c>
      <c r="E595" t="b">
        <f>EXACT(Anketa!$E$5,'Biotopi poligonos'!A595)</f>
        <v>0</v>
      </c>
      <c r="F595" t="str">
        <f>IF(E595=TRUE,COUNTIF($E$3:E595,TRUE),"")</f>
        <v/>
      </c>
      <c r="G595" t="str">
        <f>IFERROR(INDEX($B$3:$B$1772,MATCH(ROWS($F$3:F595),$F$3:$F$1772,0)),"")</f>
        <v/>
      </c>
    </row>
    <row r="596" spans="1:7">
      <c r="A596" s="71">
        <v>250</v>
      </c>
      <c r="B596" s="60">
        <v>7120</v>
      </c>
      <c r="C596" s="1">
        <v>21.915486999999999</v>
      </c>
      <c r="D596" s="70">
        <v>9.5795911354467911E-3</v>
      </c>
      <c r="E596" t="b">
        <f>EXACT(Anketa!$E$5,'Biotopi poligonos'!A596)</f>
        <v>0</v>
      </c>
      <c r="F596" t="str">
        <f>IF(E596=TRUE,COUNTIF($E$3:E596,TRUE),"")</f>
        <v/>
      </c>
      <c r="G596" t="str">
        <f>IFERROR(INDEX($B$3:$B$1772,MATCH(ROWS($F$3:F596),$F$3:$F$1772,0)),"")</f>
        <v/>
      </c>
    </row>
    <row r="597" spans="1:7">
      <c r="A597" s="71">
        <v>250</v>
      </c>
      <c r="B597" s="60">
        <v>7140</v>
      </c>
      <c r="C597" s="1">
        <v>17.865138999999999</v>
      </c>
      <c r="D597" s="70">
        <v>7.8091227084264546E-3</v>
      </c>
      <c r="E597" t="b">
        <f>EXACT(Anketa!$E$5,'Biotopi poligonos'!A597)</f>
        <v>0</v>
      </c>
      <c r="F597" t="str">
        <f>IF(E597=TRUE,COUNTIF($E$3:E597,TRUE),"")</f>
        <v/>
      </c>
      <c r="G597" t="str">
        <f>IFERROR(INDEX($B$3:$B$1772,MATCH(ROWS($F$3:F597),$F$3:$F$1772,0)),"")</f>
        <v/>
      </c>
    </row>
    <row r="598" spans="1:7">
      <c r="A598" s="71">
        <v>250</v>
      </c>
      <c r="B598" s="60">
        <v>7160</v>
      </c>
      <c r="C598" s="1">
        <v>5.9057729999999999</v>
      </c>
      <c r="D598" s="70">
        <v>2.5815027828841315E-3</v>
      </c>
      <c r="E598" t="b">
        <f>EXACT(Anketa!$E$5,'Biotopi poligonos'!A598)</f>
        <v>0</v>
      </c>
      <c r="F598" t="str">
        <f>IF(E598=TRUE,COUNTIF($E$3:E598,TRUE),"")</f>
        <v/>
      </c>
      <c r="G598" t="str">
        <f>IFERROR(INDEX($B$3:$B$1772,MATCH(ROWS($F$3:F598),$F$3:$F$1772,0)),"")</f>
        <v/>
      </c>
    </row>
    <row r="599" spans="1:7">
      <c r="A599" s="71">
        <v>250</v>
      </c>
      <c r="B599" s="60" t="s">
        <v>148</v>
      </c>
      <c r="C599" s="1">
        <v>470.38372199999998</v>
      </c>
      <c r="D599" s="70">
        <v>0.20561184579332722</v>
      </c>
      <c r="E599" t="b">
        <f>EXACT(Anketa!$E$5,'Biotopi poligonos'!A599)</f>
        <v>0</v>
      </c>
      <c r="F599" t="str">
        <f>IF(E599=TRUE,COUNTIF($E$3:E599,TRUE),"")</f>
        <v/>
      </c>
      <c r="G599" t="str">
        <f>IFERROR(INDEX($B$3:$B$1772,MATCH(ROWS($F$3:F599),$F$3:$F$1772,0)),"")</f>
        <v/>
      </c>
    </row>
    <row r="600" spans="1:7">
      <c r="A600" s="71">
        <v>250</v>
      </c>
      <c r="B600" s="60">
        <v>9050</v>
      </c>
      <c r="C600" s="1">
        <v>20.084652999999999</v>
      </c>
      <c r="D600" s="70">
        <v>8.7793058779540144E-3</v>
      </c>
      <c r="E600" t="b">
        <f>EXACT(Anketa!$E$5,'Biotopi poligonos'!A600)</f>
        <v>0</v>
      </c>
      <c r="F600" t="str">
        <f>IF(E600=TRUE,COUNTIF($E$3:E600,TRUE),"")</f>
        <v/>
      </c>
      <c r="G600" t="str">
        <f>IFERROR(INDEX($B$3:$B$1772,MATCH(ROWS($F$3:F600),$F$3:$F$1772,0)),"")</f>
        <v/>
      </c>
    </row>
    <row r="601" spans="1:7">
      <c r="A601" s="71">
        <v>250</v>
      </c>
      <c r="B601" s="60" t="s">
        <v>150</v>
      </c>
      <c r="C601" s="1">
        <v>21.758924</v>
      </c>
      <c r="D601" s="70">
        <v>9.511155078016767E-3</v>
      </c>
      <c r="E601" t="b">
        <f>EXACT(Anketa!$E$5,'Biotopi poligonos'!A601)</f>
        <v>0</v>
      </c>
      <c r="F601" t="str">
        <f>IF(E601=TRUE,COUNTIF($E$3:E601,TRUE),"")</f>
        <v/>
      </c>
      <c r="G601" t="str">
        <f>IFERROR(INDEX($B$3:$B$1772,MATCH(ROWS($F$3:F601),$F$3:$F$1772,0)),"")</f>
        <v/>
      </c>
    </row>
    <row r="602" spans="1:7">
      <c r="A602" s="71">
        <v>250</v>
      </c>
      <c r="B602" s="60" t="s">
        <v>151</v>
      </c>
      <c r="C602" s="1">
        <v>101.27414899999999</v>
      </c>
      <c r="D602" s="70">
        <v>4.4268463667283209E-2</v>
      </c>
      <c r="E602" t="b">
        <f>EXACT(Anketa!$E$5,'Biotopi poligonos'!A602)</f>
        <v>0</v>
      </c>
      <c r="F602" t="str">
        <f>IF(E602=TRUE,COUNTIF($E$3:E602,TRUE),"")</f>
        <v/>
      </c>
      <c r="G602" t="str">
        <f>IFERROR(INDEX($B$3:$B$1772,MATCH(ROWS($F$3:F602),$F$3:$F$1772,0)),"")</f>
        <v/>
      </c>
    </row>
    <row r="603" spans="1:7">
      <c r="A603" s="71">
        <v>250</v>
      </c>
      <c r="B603" s="60" t="s">
        <v>152</v>
      </c>
      <c r="C603" s="1">
        <v>106.138858</v>
      </c>
      <c r="D603" s="70">
        <v>4.6394901615613E-2</v>
      </c>
      <c r="E603" t="b">
        <f>EXACT(Anketa!$E$5,'Biotopi poligonos'!A603)</f>
        <v>0</v>
      </c>
      <c r="F603" t="str">
        <f>IF(E603=TRUE,COUNTIF($E$3:E603,TRUE),"")</f>
        <v/>
      </c>
      <c r="G603" t="str">
        <f>IFERROR(INDEX($B$3:$B$1772,MATCH(ROWS($F$3:F603),$F$3:$F$1772,0)),"")</f>
        <v/>
      </c>
    </row>
    <row r="604" spans="1:7">
      <c r="A604" s="71">
        <v>250</v>
      </c>
      <c r="B604" s="60" t="s">
        <v>155</v>
      </c>
      <c r="C604" s="1">
        <v>99.854365000000001</v>
      </c>
      <c r="D604" s="70">
        <v>4.3647854587473618E-2</v>
      </c>
      <c r="E604" t="b">
        <f>EXACT(Anketa!$E$5,'Biotopi poligonos'!A604)</f>
        <v>0</v>
      </c>
      <c r="F604" t="str">
        <f>IF(E604=TRUE,COUNTIF($E$3:E604,TRUE),"")</f>
        <v/>
      </c>
      <c r="G604" t="str">
        <f>IFERROR(INDEX($B$3:$B$1772,MATCH(ROWS($F$3:F604),$F$3:$F$1772,0)),"")</f>
        <v/>
      </c>
    </row>
    <row r="605" spans="1:7">
      <c r="A605" s="71">
        <v>253</v>
      </c>
      <c r="B605" s="60" t="s">
        <v>156</v>
      </c>
      <c r="C605" s="1">
        <v>1.474075</v>
      </c>
      <c r="D605" s="70">
        <v>1.1414060623604358E-2</v>
      </c>
      <c r="E605" t="b">
        <f>EXACT(Anketa!$E$5,'Biotopi poligonos'!A605)</f>
        <v>0</v>
      </c>
      <c r="F605" t="str">
        <f>IF(E605=TRUE,COUNTIF($E$3:E605,TRUE),"")</f>
        <v/>
      </c>
      <c r="G605" t="str">
        <f>IFERROR(INDEX($B$3:$B$1772,MATCH(ROWS($F$3:F605),$F$3:$F$1772,0)),"")</f>
        <v/>
      </c>
    </row>
    <row r="606" spans="1:7">
      <c r="A606" s="71">
        <v>253</v>
      </c>
      <c r="B606" s="60" t="s">
        <v>153</v>
      </c>
      <c r="C606" s="1">
        <v>22.765145</v>
      </c>
      <c r="D606" s="70">
        <v>0.17627511838620397</v>
      </c>
      <c r="E606" t="b">
        <f>EXACT(Anketa!$E$5,'Biotopi poligonos'!A606)</f>
        <v>0</v>
      </c>
      <c r="F606" t="str">
        <f>IF(E606=TRUE,COUNTIF($E$3:E606,TRUE),"")</f>
        <v/>
      </c>
      <c r="G606" t="str">
        <f>IFERROR(INDEX($B$3:$B$1772,MATCH(ROWS($F$3:F606),$F$3:$F$1772,0)),"")</f>
        <v/>
      </c>
    </row>
    <row r="607" spans="1:7">
      <c r="A607" s="71">
        <v>253</v>
      </c>
      <c r="B607" s="60">
        <v>6410</v>
      </c>
      <c r="C607" s="1">
        <v>0.48767300000000002</v>
      </c>
      <c r="D607" s="70">
        <v>3.7761505937588032E-3</v>
      </c>
      <c r="E607" t="b">
        <f>EXACT(Anketa!$E$5,'Biotopi poligonos'!A607)</f>
        <v>0</v>
      </c>
      <c r="F607" t="str">
        <f>IF(E607=TRUE,COUNTIF($E$3:E607,TRUE),"")</f>
        <v/>
      </c>
      <c r="G607" t="str">
        <f>IFERROR(INDEX($B$3:$B$1772,MATCH(ROWS($F$3:F607),$F$3:$F$1772,0)),"")</f>
        <v/>
      </c>
    </row>
    <row r="608" spans="1:7">
      <c r="A608" s="71">
        <v>253</v>
      </c>
      <c r="B608" s="60">
        <v>9050</v>
      </c>
      <c r="C608" s="1">
        <v>8.1324999999999995E-2</v>
      </c>
      <c r="D608" s="70">
        <v>6.2971591012304278E-4</v>
      </c>
      <c r="E608" t="b">
        <f>EXACT(Anketa!$E$5,'Biotopi poligonos'!A608)</f>
        <v>0</v>
      </c>
      <c r="F608" t="str">
        <f>IF(E608=TRUE,COUNTIF($E$3:E608,TRUE),"")</f>
        <v/>
      </c>
      <c r="G608" t="str">
        <f>IFERROR(INDEX($B$3:$B$1772,MATCH(ROWS($F$3:F608),$F$3:$F$1772,0)),"")</f>
        <v/>
      </c>
    </row>
    <row r="609" spans="1:7">
      <c r="A609" s="71">
        <v>253</v>
      </c>
      <c r="B609" s="60" t="s">
        <v>152</v>
      </c>
      <c r="C609" s="1">
        <v>3.2069E-2</v>
      </c>
      <c r="D609" s="70">
        <v>2.4831674788485534E-4</v>
      </c>
      <c r="E609" t="b">
        <f>EXACT(Anketa!$E$5,'Biotopi poligonos'!A609)</f>
        <v>0</v>
      </c>
      <c r="F609" t="str">
        <f>IF(E609=TRUE,COUNTIF($E$3:E609,TRUE),"")</f>
        <v/>
      </c>
      <c r="G609" t="str">
        <f>IFERROR(INDEX($B$3:$B$1772,MATCH(ROWS($F$3:F609),$F$3:$F$1772,0)),"")</f>
        <v/>
      </c>
    </row>
    <row r="610" spans="1:7">
      <c r="A610" s="71">
        <v>254</v>
      </c>
      <c r="B610" s="60">
        <v>6210</v>
      </c>
      <c r="C610" s="1">
        <v>38.943756999999998</v>
      </c>
      <c r="D610" s="70">
        <v>3.1138552661366472E-2</v>
      </c>
      <c r="E610" t="b">
        <f>EXACT(Anketa!$E$5,'Biotopi poligonos'!A610)</f>
        <v>0</v>
      </c>
      <c r="F610" t="str">
        <f>IF(E610=TRUE,COUNTIF($E$3:E610,TRUE),"")</f>
        <v/>
      </c>
      <c r="G610" t="str">
        <f>IFERROR(INDEX($B$3:$B$1772,MATCH(ROWS($F$3:F610),$F$3:$F$1772,0)),"")</f>
        <v/>
      </c>
    </row>
    <row r="611" spans="1:7">
      <c r="A611" s="71">
        <v>254</v>
      </c>
      <c r="B611" s="60" t="s">
        <v>153</v>
      </c>
      <c r="C611" s="1">
        <v>96.599436999999995</v>
      </c>
      <c r="D611" s="70">
        <v>7.7238738319028971E-2</v>
      </c>
      <c r="E611" t="b">
        <f>EXACT(Anketa!$E$5,'Biotopi poligonos'!A611)</f>
        <v>0</v>
      </c>
      <c r="F611" t="str">
        <f>IF(E611=TRUE,COUNTIF($E$3:E611,TRUE),"")</f>
        <v/>
      </c>
      <c r="G611" t="str">
        <f>IFERROR(INDEX($B$3:$B$1772,MATCH(ROWS($F$3:F611),$F$3:$F$1772,0)),"")</f>
        <v/>
      </c>
    </row>
    <row r="612" spans="1:7">
      <c r="A612" s="71">
        <v>254</v>
      </c>
      <c r="B612" s="60">
        <v>6410</v>
      </c>
      <c r="C612" s="1">
        <v>2.5945230000000001</v>
      </c>
      <c r="D612" s="70">
        <v>2.0745222672436696E-3</v>
      </c>
      <c r="E612" t="b">
        <f>EXACT(Anketa!$E$5,'Biotopi poligonos'!A612)</f>
        <v>0</v>
      </c>
      <c r="F612" t="str">
        <f>IF(E612=TRUE,COUNTIF($E$3:E612,TRUE),"")</f>
        <v/>
      </c>
      <c r="G612" t="str">
        <f>IFERROR(INDEX($B$3:$B$1772,MATCH(ROWS($F$3:F612),$F$3:$F$1772,0)),"")</f>
        <v/>
      </c>
    </row>
    <row r="613" spans="1:7">
      <c r="A613" s="71">
        <v>254</v>
      </c>
      <c r="B613" s="60">
        <v>6450</v>
      </c>
      <c r="C613" s="1">
        <v>13.939923</v>
      </c>
      <c r="D613" s="70">
        <v>1.1146049068426905E-2</v>
      </c>
      <c r="E613" t="b">
        <f>EXACT(Anketa!$E$5,'Biotopi poligonos'!A613)</f>
        <v>0</v>
      </c>
      <c r="F613" t="str">
        <f>IF(E613=TRUE,COUNTIF($E$3:E613,TRUE),"")</f>
        <v/>
      </c>
      <c r="G613" t="str">
        <f>IFERROR(INDEX($B$3:$B$1772,MATCH(ROWS($F$3:F613),$F$3:$F$1772,0)),"")</f>
        <v/>
      </c>
    </row>
    <row r="614" spans="1:7">
      <c r="A614" s="71">
        <v>254</v>
      </c>
      <c r="B614" s="60">
        <v>6510</v>
      </c>
      <c r="C614" s="1">
        <v>2.624247</v>
      </c>
      <c r="D614" s="70">
        <v>2.0982889094632801E-3</v>
      </c>
      <c r="E614" t="b">
        <f>EXACT(Anketa!$E$5,'Biotopi poligonos'!A614)</f>
        <v>0</v>
      </c>
      <c r="F614" t="str">
        <f>IF(E614=TRUE,COUNTIF($E$3:E614,TRUE),"")</f>
        <v/>
      </c>
      <c r="G614" t="str">
        <f>IFERROR(INDEX($B$3:$B$1772,MATCH(ROWS($F$3:F614),$F$3:$F$1772,0)),"")</f>
        <v/>
      </c>
    </row>
    <row r="615" spans="1:7">
      <c r="A615" s="71">
        <v>254</v>
      </c>
      <c r="B615" s="60">
        <v>9050</v>
      </c>
      <c r="C615" s="1">
        <v>0.91472100000000001</v>
      </c>
      <c r="D615" s="70">
        <v>7.3139034913754727E-4</v>
      </c>
      <c r="E615" t="b">
        <f>EXACT(Anketa!$E$5,'Biotopi poligonos'!A615)</f>
        <v>0</v>
      </c>
      <c r="F615" t="str">
        <f>IF(E615=TRUE,COUNTIF($E$3:E615,TRUE),"")</f>
        <v/>
      </c>
      <c r="G615" t="str">
        <f>IFERROR(INDEX($B$3:$B$1772,MATCH(ROWS($F$3:F615),$F$3:$F$1772,0)),"")</f>
        <v/>
      </c>
    </row>
    <row r="616" spans="1:7">
      <c r="A616" s="71">
        <v>254</v>
      </c>
      <c r="B616" s="60" t="s">
        <v>150</v>
      </c>
      <c r="C616" s="1">
        <v>0.59345199999999998</v>
      </c>
      <c r="D616" s="70">
        <v>4.7451087870112931E-4</v>
      </c>
      <c r="E616" t="b">
        <f>EXACT(Anketa!$E$5,'Biotopi poligonos'!A616)</f>
        <v>0</v>
      </c>
      <c r="F616" t="str">
        <f>IF(E616=TRUE,COUNTIF($E$3:E616,TRUE),"")</f>
        <v/>
      </c>
      <c r="G616" t="str">
        <f>IFERROR(INDEX($B$3:$B$1772,MATCH(ROWS($F$3:F616),$F$3:$F$1772,0)),"")</f>
        <v/>
      </c>
    </row>
    <row r="617" spans="1:7">
      <c r="A617" s="72">
        <v>255</v>
      </c>
      <c r="B617" s="60" t="s">
        <v>153</v>
      </c>
      <c r="C617" s="1">
        <v>2.7548650000000001</v>
      </c>
      <c r="D617" s="70">
        <v>0.23011475144593072</v>
      </c>
      <c r="E617" t="b">
        <f>EXACT(Anketa!$E$5,'Biotopi poligonos'!A617)</f>
        <v>0</v>
      </c>
      <c r="F617" t="str">
        <f>IF(E617=TRUE,COUNTIF($E$3:E617,TRUE),"")</f>
        <v/>
      </c>
      <c r="G617" t="str">
        <f>IFERROR(INDEX($B$3:$B$1772,MATCH(ROWS($F$3:F617),$F$3:$F$1772,0)),"")</f>
        <v/>
      </c>
    </row>
    <row r="618" spans="1:7">
      <c r="A618" s="71">
        <v>262</v>
      </c>
      <c r="B618" s="60" t="s">
        <v>149</v>
      </c>
      <c r="C618" s="1">
        <v>0.94029600000000002</v>
      </c>
      <c r="D618" s="70">
        <v>0.11752263285813309</v>
      </c>
      <c r="E618" t="b">
        <f>EXACT(Anketa!$E$5,'Biotopi poligonos'!A618)</f>
        <v>0</v>
      </c>
      <c r="F618" t="str">
        <f>IF(E618=TRUE,COUNTIF($E$3:E618,TRUE),"")</f>
        <v/>
      </c>
      <c r="G618" t="str">
        <f>IFERROR(INDEX($B$3:$B$1772,MATCH(ROWS($F$3:F618),$F$3:$F$1772,0)),"")</f>
        <v/>
      </c>
    </row>
    <row r="619" spans="1:7">
      <c r="A619" s="71">
        <v>262</v>
      </c>
      <c r="B619" s="60" t="s">
        <v>152</v>
      </c>
      <c r="C619" s="1">
        <v>7.0141479999999996</v>
      </c>
      <c r="D619" s="70">
        <v>0.87666132815263331</v>
      </c>
      <c r="E619" t="b">
        <f>EXACT(Anketa!$E$5,'Biotopi poligonos'!A619)</f>
        <v>0</v>
      </c>
      <c r="F619" t="str">
        <f>IF(E619=TRUE,COUNTIF($E$3:E619,TRUE),"")</f>
        <v/>
      </c>
      <c r="G619" t="str">
        <f>IFERROR(INDEX($B$3:$B$1772,MATCH(ROWS($F$3:F619),$F$3:$F$1772,0)),"")</f>
        <v/>
      </c>
    </row>
    <row r="620" spans="1:7">
      <c r="A620" s="71">
        <v>263</v>
      </c>
      <c r="B620" s="60" t="s">
        <v>154</v>
      </c>
      <c r="C620" s="1">
        <v>14.104620000000001</v>
      </c>
      <c r="D620" s="70">
        <v>0.18152648907050467</v>
      </c>
      <c r="E620" t="b">
        <f>EXACT(Anketa!$E$5,'Biotopi poligonos'!A620)</f>
        <v>0</v>
      </c>
      <c r="F620" t="str">
        <f>IF(E620=TRUE,COUNTIF($E$3:E620,TRUE),"")</f>
        <v/>
      </c>
      <c r="G620" t="str">
        <f>IFERROR(INDEX($B$3:$B$1772,MATCH(ROWS($F$3:F620),$F$3:$F$1772,0)),"")</f>
        <v/>
      </c>
    </row>
    <row r="621" spans="1:7">
      <c r="A621" s="71">
        <v>263</v>
      </c>
      <c r="B621" s="60" t="s">
        <v>148</v>
      </c>
      <c r="C621" s="1">
        <v>1.1556409999999999</v>
      </c>
      <c r="D621" s="70">
        <v>1.4873102101008537E-2</v>
      </c>
      <c r="E621" t="b">
        <f>EXACT(Anketa!$E$5,'Biotopi poligonos'!A621)</f>
        <v>0</v>
      </c>
      <c r="F621" t="str">
        <f>IF(E621=TRUE,COUNTIF($E$3:E621,TRUE),"")</f>
        <v/>
      </c>
      <c r="G621" t="str">
        <f>IFERROR(INDEX($B$3:$B$1772,MATCH(ROWS($F$3:F621),$F$3:$F$1772,0)),"")</f>
        <v/>
      </c>
    </row>
    <row r="622" spans="1:7">
      <c r="A622" s="71">
        <v>263</v>
      </c>
      <c r="B622" s="60" t="s">
        <v>150</v>
      </c>
      <c r="C622" s="1">
        <v>3.312249</v>
      </c>
      <c r="D622" s="70">
        <v>4.2628651597653104E-2</v>
      </c>
      <c r="E622" t="b">
        <f>EXACT(Anketa!$E$5,'Biotopi poligonos'!A622)</f>
        <v>0</v>
      </c>
      <c r="F622" t="str">
        <f>IF(E622=TRUE,COUNTIF($E$3:E622,TRUE),"")</f>
        <v/>
      </c>
      <c r="G622" t="str">
        <f>IFERROR(INDEX($B$3:$B$1772,MATCH(ROWS($F$3:F622),$F$3:$F$1772,0)),"")</f>
        <v/>
      </c>
    </row>
    <row r="623" spans="1:7">
      <c r="A623" s="71">
        <v>263</v>
      </c>
      <c r="B623" s="60" t="s">
        <v>151</v>
      </c>
      <c r="C623" s="1">
        <v>31.73723</v>
      </c>
      <c r="D623" s="70">
        <v>0.40845821686249556</v>
      </c>
      <c r="E623" t="b">
        <f>EXACT(Anketa!$E$5,'Biotopi poligonos'!A623)</f>
        <v>0</v>
      </c>
      <c r="F623" t="str">
        <f>IF(E623=TRUE,COUNTIF($E$3:E623,TRUE),"")</f>
        <v/>
      </c>
      <c r="G623" t="str">
        <f>IFERROR(INDEX($B$3:$B$1772,MATCH(ROWS($F$3:F623),$F$3:$F$1772,0)),"")</f>
        <v/>
      </c>
    </row>
    <row r="624" spans="1:7">
      <c r="A624" s="71">
        <v>266</v>
      </c>
      <c r="B624" s="60" t="s">
        <v>154</v>
      </c>
      <c r="C624" s="1">
        <v>10.066921000000001</v>
      </c>
      <c r="D624" s="70">
        <v>4.8537799022032098E-2</v>
      </c>
      <c r="E624" t="b">
        <f>EXACT(Anketa!$E$5,'Biotopi poligonos'!A624)</f>
        <v>0</v>
      </c>
      <c r="F624" t="str">
        <f>IF(E624=TRUE,COUNTIF($E$3:E624,TRUE),"")</f>
        <v/>
      </c>
      <c r="G624" t="str">
        <f>IFERROR(INDEX($B$3:$B$1772,MATCH(ROWS($F$3:F624),$F$3:$F$1772,0)),"")</f>
        <v/>
      </c>
    </row>
    <row r="625" spans="1:7">
      <c r="A625" s="71">
        <v>266</v>
      </c>
      <c r="B625" s="60">
        <v>7140</v>
      </c>
      <c r="C625" s="1">
        <v>4.8386300000000002</v>
      </c>
      <c r="D625" s="70">
        <v>2.3329521556986012E-2</v>
      </c>
      <c r="E625" t="b">
        <f>EXACT(Anketa!$E$5,'Biotopi poligonos'!A625)</f>
        <v>0</v>
      </c>
      <c r="F625" t="str">
        <f>IF(E625=TRUE,COUNTIF($E$3:E625,TRUE),"")</f>
        <v/>
      </c>
      <c r="G625" t="str">
        <f>IFERROR(INDEX($B$3:$B$1772,MATCH(ROWS($F$3:F625),$F$3:$F$1772,0)),"")</f>
        <v/>
      </c>
    </row>
    <row r="626" spans="1:7">
      <c r="A626" s="71">
        <v>266</v>
      </c>
      <c r="B626" s="60" t="s">
        <v>148</v>
      </c>
      <c r="C626" s="1">
        <v>1.116519</v>
      </c>
      <c r="D626" s="70">
        <v>5.3833118215867847E-3</v>
      </c>
      <c r="E626" t="b">
        <f>EXACT(Anketa!$E$5,'Biotopi poligonos'!A626)</f>
        <v>0</v>
      </c>
      <c r="F626" t="str">
        <f>IF(E626=TRUE,COUNTIF($E$3:E626,TRUE),"")</f>
        <v/>
      </c>
      <c r="G626" t="str">
        <f>IFERROR(INDEX($B$3:$B$1772,MATCH(ROWS($F$3:F626),$F$3:$F$1772,0)),"")</f>
        <v/>
      </c>
    </row>
    <row r="627" spans="1:7">
      <c r="A627" s="71">
        <v>266</v>
      </c>
      <c r="B627" s="60" t="s">
        <v>150</v>
      </c>
      <c r="C627" s="1">
        <v>12.407932000000001</v>
      </c>
      <c r="D627" s="70">
        <v>5.9825015980063893E-2</v>
      </c>
      <c r="E627" t="b">
        <f>EXACT(Anketa!$E$5,'Biotopi poligonos'!A627)</f>
        <v>0</v>
      </c>
      <c r="F627" t="str">
        <f>IF(E627=TRUE,COUNTIF($E$3:E627,TRUE),"")</f>
        <v/>
      </c>
      <c r="G627" t="str">
        <f>IFERROR(INDEX($B$3:$B$1772,MATCH(ROWS($F$3:F627),$F$3:$F$1772,0)),"")</f>
        <v/>
      </c>
    </row>
    <row r="628" spans="1:7">
      <c r="A628" s="71">
        <v>266</v>
      </c>
      <c r="B628" s="60" t="s">
        <v>151</v>
      </c>
      <c r="C628" s="1">
        <v>115.064172</v>
      </c>
      <c r="D628" s="70">
        <v>0.55478349886450218</v>
      </c>
      <c r="E628" t="b">
        <f>EXACT(Anketa!$E$5,'Biotopi poligonos'!A628)</f>
        <v>0</v>
      </c>
      <c r="F628" t="str">
        <f>IF(E628=TRUE,COUNTIF($E$3:E628,TRUE),"")</f>
        <v/>
      </c>
      <c r="G628" t="str">
        <f>IFERROR(INDEX($B$3:$B$1772,MATCH(ROWS($F$3:F628),$F$3:$F$1772,0)),"")</f>
        <v/>
      </c>
    </row>
    <row r="629" spans="1:7">
      <c r="A629" s="71">
        <v>267</v>
      </c>
      <c r="B629" s="60" t="s">
        <v>148</v>
      </c>
      <c r="C629" s="1">
        <v>35.387804000000003</v>
      </c>
      <c r="D629" s="70">
        <v>0.17480119181009698</v>
      </c>
      <c r="E629" t="b">
        <f>EXACT(Anketa!$E$5,'Biotopi poligonos'!A629)</f>
        <v>0</v>
      </c>
      <c r="F629" t="str">
        <f>IF(E629=TRUE,COUNTIF($E$3:E629,TRUE),"")</f>
        <v/>
      </c>
      <c r="G629" t="str">
        <f>IFERROR(INDEX($B$3:$B$1772,MATCH(ROWS($F$3:F629),$F$3:$F$1772,0)),"")</f>
        <v/>
      </c>
    </row>
    <row r="630" spans="1:7">
      <c r="A630" s="71">
        <v>267</v>
      </c>
      <c r="B630" s="60">
        <v>9050</v>
      </c>
      <c r="C630" s="1">
        <v>2.7672829999999999</v>
      </c>
      <c r="D630" s="70">
        <v>1.3669239449721734E-2</v>
      </c>
      <c r="E630" t="b">
        <f>EXACT(Anketa!$E$5,'Biotopi poligonos'!A630)</f>
        <v>0</v>
      </c>
      <c r="F630" t="str">
        <f>IF(E630=TRUE,COUNTIF($E$3:E630,TRUE),"")</f>
        <v/>
      </c>
      <c r="G630" t="str">
        <f>IFERROR(INDEX($B$3:$B$1772,MATCH(ROWS($F$3:F630),$F$3:$F$1772,0)),"")</f>
        <v/>
      </c>
    </row>
    <row r="631" spans="1:7">
      <c r="A631" s="71">
        <v>267</v>
      </c>
      <c r="B631" s="60" t="s">
        <v>150</v>
      </c>
      <c r="C631" s="1">
        <v>59.783839999999998</v>
      </c>
      <c r="D631" s="70">
        <v>0.29530757215068071</v>
      </c>
      <c r="E631" t="b">
        <f>EXACT(Anketa!$E$5,'Biotopi poligonos'!A631)</f>
        <v>0</v>
      </c>
      <c r="F631" t="str">
        <f>IF(E631=TRUE,COUNTIF($E$3:E631,TRUE),"")</f>
        <v/>
      </c>
      <c r="G631" t="str">
        <f>IFERROR(INDEX($B$3:$B$1772,MATCH(ROWS($F$3:F631),$F$3:$F$1772,0)),"")</f>
        <v/>
      </c>
    </row>
    <row r="632" spans="1:7">
      <c r="A632" s="71">
        <v>267</v>
      </c>
      <c r="B632" s="60" t="s">
        <v>152</v>
      </c>
      <c r="C632" s="1">
        <v>26.939647999999998</v>
      </c>
      <c r="D632" s="70">
        <v>0.13307077707745005</v>
      </c>
      <c r="E632" t="b">
        <f>EXACT(Anketa!$E$5,'Biotopi poligonos'!A632)</f>
        <v>0</v>
      </c>
      <c r="F632" t="str">
        <f>IF(E632=TRUE,COUNTIF($E$3:E632,TRUE),"")</f>
        <v/>
      </c>
      <c r="G632" t="str">
        <f>IFERROR(INDEX($B$3:$B$1772,MATCH(ROWS($F$3:F632),$F$3:$F$1772,0)),"")</f>
        <v/>
      </c>
    </row>
    <row r="633" spans="1:7">
      <c r="A633" s="71">
        <v>268</v>
      </c>
      <c r="B633" s="60" t="s">
        <v>147</v>
      </c>
      <c r="C633" s="1">
        <v>0.94789599999999996</v>
      </c>
      <c r="D633" s="70">
        <v>8.2396250515460079E-4</v>
      </c>
      <c r="E633" t="b">
        <f>EXACT(Anketa!$E$5,'Biotopi poligonos'!A633)</f>
        <v>0</v>
      </c>
      <c r="F633" t="str">
        <f>IF(E633=TRUE,COUNTIF($E$3:E633,TRUE),"")</f>
        <v/>
      </c>
      <c r="G633" t="str">
        <f>IFERROR(INDEX($B$3:$B$1772,MATCH(ROWS($F$3:F633),$F$3:$F$1772,0)),"")</f>
        <v/>
      </c>
    </row>
    <row r="634" spans="1:7">
      <c r="A634" s="71">
        <v>268</v>
      </c>
      <c r="B634" s="60" t="s">
        <v>153</v>
      </c>
      <c r="C634" s="1">
        <v>20.447317999999999</v>
      </c>
      <c r="D634" s="70">
        <v>1.7773915453776323E-2</v>
      </c>
      <c r="E634" t="b">
        <f>EXACT(Anketa!$E$5,'Biotopi poligonos'!A634)</f>
        <v>0</v>
      </c>
      <c r="F634" t="str">
        <f>IF(E634=TRUE,COUNTIF($E$3:E634,TRUE),"")</f>
        <v/>
      </c>
      <c r="G634" t="str">
        <f>IFERROR(INDEX($B$3:$B$1772,MATCH(ROWS($F$3:F634),$F$3:$F$1772,0)),"")</f>
        <v/>
      </c>
    </row>
    <row r="635" spans="1:7">
      <c r="A635" s="71">
        <v>268</v>
      </c>
      <c r="B635" s="60">
        <v>6450</v>
      </c>
      <c r="C635" s="1">
        <v>64.392182000000005</v>
      </c>
      <c r="D635" s="70">
        <v>5.5973169623134818E-2</v>
      </c>
      <c r="E635" t="b">
        <f>EXACT(Anketa!$E$5,'Biotopi poligonos'!A635)</f>
        <v>0</v>
      </c>
      <c r="F635" t="str">
        <f>IF(E635=TRUE,COUNTIF($E$3:E635,TRUE),"")</f>
        <v/>
      </c>
      <c r="G635" t="str">
        <f>IFERROR(INDEX($B$3:$B$1772,MATCH(ROWS($F$3:F635),$F$3:$F$1772,0)),"")</f>
        <v/>
      </c>
    </row>
    <row r="636" spans="1:7">
      <c r="A636" s="71">
        <v>268</v>
      </c>
      <c r="B636" s="60" t="s">
        <v>154</v>
      </c>
      <c r="C636" s="1">
        <v>1.9217999999999999E-2</v>
      </c>
      <c r="D636" s="70">
        <v>1.6705325715121826E-5</v>
      </c>
      <c r="E636" t="b">
        <f>EXACT(Anketa!$E$5,'Biotopi poligonos'!A636)</f>
        <v>0</v>
      </c>
      <c r="F636" t="str">
        <f>IF(E636=TRUE,COUNTIF($E$3:E636,TRUE),"")</f>
        <v/>
      </c>
      <c r="G636" t="str">
        <f>IFERROR(INDEX($B$3:$B$1772,MATCH(ROWS($F$3:F636),$F$3:$F$1772,0)),"")</f>
        <v/>
      </c>
    </row>
    <row r="637" spans="1:7">
      <c r="A637" s="71">
        <v>268</v>
      </c>
      <c r="B637" s="60" t="s">
        <v>148</v>
      </c>
      <c r="C637" s="1">
        <v>11.873291</v>
      </c>
      <c r="D637" s="70">
        <v>1.0320907142544727E-2</v>
      </c>
      <c r="E637" t="b">
        <f>EXACT(Anketa!$E$5,'Biotopi poligonos'!A637)</f>
        <v>0</v>
      </c>
      <c r="F637" t="str">
        <f>IF(E637=TRUE,COUNTIF($E$3:E637,TRUE),"")</f>
        <v/>
      </c>
      <c r="G637" t="str">
        <f>IFERROR(INDEX($B$3:$B$1772,MATCH(ROWS($F$3:F637),$F$3:$F$1772,0)),"")</f>
        <v/>
      </c>
    </row>
    <row r="638" spans="1:7">
      <c r="A638" s="71">
        <v>268</v>
      </c>
      <c r="B638" s="60" t="s">
        <v>149</v>
      </c>
      <c r="C638" s="1">
        <v>24.109285</v>
      </c>
      <c r="D638" s="70">
        <v>2.0957095362873396E-2</v>
      </c>
      <c r="E638" t="b">
        <f>EXACT(Anketa!$E$5,'Biotopi poligonos'!A638)</f>
        <v>0</v>
      </c>
      <c r="F638" t="str">
        <f>IF(E638=TRUE,COUNTIF($E$3:E638,TRUE),"")</f>
        <v/>
      </c>
      <c r="G638" t="str">
        <f>IFERROR(INDEX($B$3:$B$1772,MATCH(ROWS($F$3:F638),$F$3:$F$1772,0)),"")</f>
        <v/>
      </c>
    </row>
    <row r="639" spans="1:7">
      <c r="A639" s="71">
        <v>268</v>
      </c>
      <c r="B639" s="60">
        <v>9050</v>
      </c>
      <c r="C639" s="1">
        <v>8.5343060000000008</v>
      </c>
      <c r="D639" s="70">
        <v>7.4184806682546832E-3</v>
      </c>
      <c r="E639" t="b">
        <f>EXACT(Anketa!$E$5,'Biotopi poligonos'!A639)</f>
        <v>0</v>
      </c>
      <c r="F639" t="str">
        <f>IF(E639=TRUE,COUNTIF($E$3:E639,TRUE),"")</f>
        <v/>
      </c>
      <c r="G639" t="str">
        <f>IFERROR(INDEX($B$3:$B$1772,MATCH(ROWS($F$3:F639),$F$3:$F$1772,0)),"")</f>
        <v/>
      </c>
    </row>
    <row r="640" spans="1:7">
      <c r="A640" s="71">
        <v>268</v>
      </c>
      <c r="B640" s="60" t="s">
        <v>150</v>
      </c>
      <c r="C640" s="1">
        <v>129.65615500000001</v>
      </c>
      <c r="D640" s="70">
        <v>0.11270414716647525</v>
      </c>
      <c r="E640" t="b">
        <f>EXACT(Anketa!$E$5,'Biotopi poligonos'!A640)</f>
        <v>0</v>
      </c>
      <c r="F640" t="str">
        <f>IF(E640=TRUE,COUNTIF($E$3:E640,TRUE),"")</f>
        <v/>
      </c>
      <c r="G640" t="str">
        <f>IFERROR(INDEX($B$3:$B$1772,MATCH(ROWS($F$3:F640),$F$3:$F$1772,0)),"")</f>
        <v/>
      </c>
    </row>
    <row r="641" spans="1:7">
      <c r="A641" s="71">
        <v>268</v>
      </c>
      <c r="B641" s="60" t="s">
        <v>151</v>
      </c>
      <c r="C641" s="1">
        <v>0.98948499999999995</v>
      </c>
      <c r="D641" s="70">
        <v>8.601139148312686E-4</v>
      </c>
      <c r="E641" t="b">
        <f>EXACT(Anketa!$E$5,'Biotopi poligonos'!A641)</f>
        <v>0</v>
      </c>
      <c r="F641" t="str">
        <f>IF(E641=TRUE,COUNTIF($E$3:E641,TRUE),"")</f>
        <v/>
      </c>
      <c r="G641" t="str">
        <f>IFERROR(INDEX($B$3:$B$1772,MATCH(ROWS($F$3:F641),$F$3:$F$1772,0)),"")</f>
        <v/>
      </c>
    </row>
    <row r="642" spans="1:7">
      <c r="A642" s="71">
        <v>268</v>
      </c>
      <c r="B642" s="60" t="s">
        <v>152</v>
      </c>
      <c r="C642" s="1">
        <v>12.404156</v>
      </c>
      <c r="D642" s="70">
        <v>1.0782363731979534E-2</v>
      </c>
      <c r="E642" t="b">
        <f>EXACT(Anketa!$E$5,'Biotopi poligonos'!A642)</f>
        <v>0</v>
      </c>
      <c r="F642" t="str">
        <f>IF(E642=TRUE,COUNTIF($E$3:E642,TRUE),"")</f>
        <v/>
      </c>
      <c r="G642" t="str">
        <f>IFERROR(INDEX($B$3:$B$1772,MATCH(ROWS($F$3:F642),$F$3:$F$1772,0)),"")</f>
        <v/>
      </c>
    </row>
    <row r="643" spans="1:7">
      <c r="A643" s="71">
        <v>272</v>
      </c>
      <c r="B643" s="60">
        <v>3150</v>
      </c>
      <c r="C643" s="1">
        <v>4.3530480000000003</v>
      </c>
      <c r="D643" s="70">
        <v>2.2177578757663912E-4</v>
      </c>
      <c r="E643" t="b">
        <f>EXACT(Anketa!$E$5,'Biotopi poligonos'!A643)</f>
        <v>0</v>
      </c>
      <c r="F643" t="str">
        <f>IF(E643=TRUE,COUNTIF($E$3:E643,TRUE),"")</f>
        <v/>
      </c>
      <c r="G643" t="str">
        <f>IFERROR(INDEX($B$3:$B$1772,MATCH(ROWS($F$3:F643),$F$3:$F$1772,0)),"")</f>
        <v/>
      </c>
    </row>
    <row r="644" spans="1:7">
      <c r="A644" s="71">
        <v>272</v>
      </c>
      <c r="B644" s="60">
        <v>3260</v>
      </c>
      <c r="C644" s="1">
        <v>31.676825000000001</v>
      </c>
      <c r="D644" s="70">
        <v>1.6138468522061717E-3</v>
      </c>
      <c r="E644" t="b">
        <f>EXACT(Anketa!$E$5,'Biotopi poligonos'!A644)</f>
        <v>0</v>
      </c>
      <c r="F644" t="str">
        <f>IF(E644=TRUE,COUNTIF($E$3:E644,TRUE),"")</f>
        <v/>
      </c>
      <c r="G644" t="str">
        <f>IFERROR(INDEX($B$3:$B$1772,MATCH(ROWS($F$3:F644),$F$3:$F$1772,0)),"")</f>
        <v/>
      </c>
    </row>
    <row r="645" spans="1:7">
      <c r="A645" s="71">
        <v>272</v>
      </c>
      <c r="B645" s="60">
        <v>6210</v>
      </c>
      <c r="C645" s="1">
        <v>40.45158</v>
      </c>
      <c r="D645" s="70">
        <v>2.0608964140113829E-3</v>
      </c>
      <c r="E645" t="b">
        <f>EXACT(Anketa!$E$5,'Biotopi poligonos'!A645)</f>
        <v>0</v>
      </c>
      <c r="F645" t="str">
        <f>IF(E645=TRUE,COUNTIF($E$3:E645,TRUE),"")</f>
        <v/>
      </c>
      <c r="G645" t="str">
        <f>IFERROR(INDEX($B$3:$B$1772,MATCH(ROWS($F$3:F645),$F$3:$F$1772,0)),"")</f>
        <v/>
      </c>
    </row>
    <row r="646" spans="1:7">
      <c r="A646" s="71">
        <v>272</v>
      </c>
      <c r="B646" s="60" t="s">
        <v>153</v>
      </c>
      <c r="C646" s="1">
        <v>59.485536000000003</v>
      </c>
      <c r="D646" s="70">
        <v>3.0306239664296187E-3</v>
      </c>
      <c r="E646" t="b">
        <f>EXACT(Anketa!$E$5,'Biotopi poligonos'!A646)</f>
        <v>0</v>
      </c>
      <c r="F646" t="str">
        <f>IF(E646=TRUE,COUNTIF($E$3:E646,TRUE),"")</f>
        <v/>
      </c>
      <c r="G646" t="str">
        <f>IFERROR(INDEX($B$3:$B$1772,MATCH(ROWS($F$3:F646),$F$3:$F$1772,0)),"")</f>
        <v/>
      </c>
    </row>
    <row r="647" spans="1:7">
      <c r="A647" s="71">
        <v>272</v>
      </c>
      <c r="B647" s="60">
        <v>6410</v>
      </c>
      <c r="C647" s="1">
        <v>29.434238000000001</v>
      </c>
      <c r="D647" s="70">
        <v>1.4995932308047692E-3</v>
      </c>
      <c r="E647" t="b">
        <f>EXACT(Anketa!$E$5,'Biotopi poligonos'!A647)</f>
        <v>0</v>
      </c>
      <c r="F647" t="str">
        <f>IF(E647=TRUE,COUNTIF($E$3:E647,TRUE),"")</f>
        <v/>
      </c>
      <c r="G647" t="str">
        <f>IFERROR(INDEX($B$3:$B$1772,MATCH(ROWS($F$3:F647),$F$3:$F$1772,0)),"")</f>
        <v/>
      </c>
    </row>
    <row r="648" spans="1:7">
      <c r="A648" s="71">
        <v>272</v>
      </c>
      <c r="B648" s="60">
        <v>6450</v>
      </c>
      <c r="C648" s="1">
        <v>12.8371</v>
      </c>
      <c r="D648" s="70">
        <v>6.5401483344545562E-4</v>
      </c>
      <c r="E648" t="b">
        <f>EXACT(Anketa!$E$5,'Biotopi poligonos'!A648)</f>
        <v>0</v>
      </c>
      <c r="F648" t="str">
        <f>IF(E648=TRUE,COUNTIF($E$3:E648,TRUE),"")</f>
        <v/>
      </c>
      <c r="G648" t="str">
        <f>IFERROR(INDEX($B$3:$B$1772,MATCH(ROWS($F$3:F648),$F$3:$F$1772,0)),"")</f>
        <v/>
      </c>
    </row>
    <row r="649" spans="1:7">
      <c r="A649" s="71">
        <v>272</v>
      </c>
      <c r="B649" s="60">
        <v>6510</v>
      </c>
      <c r="C649" s="1">
        <v>6.7925389999999997</v>
      </c>
      <c r="D649" s="70">
        <v>3.4606112461200441E-4</v>
      </c>
      <c r="E649" t="b">
        <f>EXACT(Anketa!$E$5,'Biotopi poligonos'!A649)</f>
        <v>0</v>
      </c>
      <c r="F649" t="str">
        <f>IF(E649=TRUE,COUNTIF($E$3:E649,TRUE),"")</f>
        <v/>
      </c>
      <c r="G649" t="str">
        <f>IFERROR(INDEX($B$3:$B$1772,MATCH(ROWS($F$3:F649),$F$3:$F$1772,0)),"")</f>
        <v/>
      </c>
    </row>
    <row r="650" spans="1:7">
      <c r="A650" s="71">
        <v>272</v>
      </c>
      <c r="B650" s="60" t="s">
        <v>157</v>
      </c>
      <c r="C650" s="1">
        <v>4.1788819999999998</v>
      </c>
      <c r="D650" s="70">
        <v>2.1290251031916963E-4</v>
      </c>
      <c r="E650" t="b">
        <f>EXACT(Anketa!$E$5,'Biotopi poligonos'!A650)</f>
        <v>0</v>
      </c>
      <c r="F650" t="str">
        <f>IF(E650=TRUE,COUNTIF($E$3:E650,TRUE),"")</f>
        <v/>
      </c>
      <c r="G650" t="str">
        <f>IFERROR(INDEX($B$3:$B$1772,MATCH(ROWS($F$3:F650),$F$3:$F$1772,0)),"")</f>
        <v/>
      </c>
    </row>
    <row r="651" spans="1:7">
      <c r="A651" s="71">
        <v>272</v>
      </c>
      <c r="B651" s="60" t="s">
        <v>154</v>
      </c>
      <c r="C651" s="1">
        <v>46.428305999999999</v>
      </c>
      <c r="D651" s="70">
        <v>2.3653941167198706E-3</v>
      </c>
      <c r="E651" t="b">
        <f>EXACT(Anketa!$E$5,'Biotopi poligonos'!A651)</f>
        <v>0</v>
      </c>
      <c r="F651" t="str">
        <f>IF(E651=TRUE,COUNTIF($E$3:E651,TRUE),"")</f>
        <v/>
      </c>
      <c r="G651" t="str">
        <f>IFERROR(INDEX($B$3:$B$1772,MATCH(ROWS($F$3:F651),$F$3:$F$1772,0)),"")</f>
        <v/>
      </c>
    </row>
    <row r="652" spans="1:7">
      <c r="A652" s="71">
        <v>272</v>
      </c>
      <c r="B652" s="60">
        <v>7120</v>
      </c>
      <c r="C652" s="1">
        <v>9.9772630000000007</v>
      </c>
      <c r="D652" s="70">
        <v>5.0831402724809403E-4</v>
      </c>
      <c r="E652" t="b">
        <f>EXACT(Anketa!$E$5,'Biotopi poligonos'!A652)</f>
        <v>0</v>
      </c>
      <c r="F652" t="str">
        <f>IF(E652=TRUE,COUNTIF($E$3:E652,TRUE),"")</f>
        <v/>
      </c>
      <c r="G652" t="str">
        <f>IFERROR(INDEX($B$3:$B$1772,MATCH(ROWS($F$3:F652),$F$3:$F$1772,0)),"")</f>
        <v/>
      </c>
    </row>
    <row r="653" spans="1:7">
      <c r="A653" s="71">
        <v>272</v>
      </c>
      <c r="B653" s="60">
        <v>7140</v>
      </c>
      <c r="C653" s="1">
        <v>1.8636140000000001</v>
      </c>
      <c r="D653" s="70">
        <v>9.4945992460650723E-5</v>
      </c>
      <c r="E653" t="b">
        <f>EXACT(Anketa!$E$5,'Biotopi poligonos'!A653)</f>
        <v>0</v>
      </c>
      <c r="F653" t="str">
        <f>IF(E653=TRUE,COUNTIF($E$3:E653,TRUE),"")</f>
        <v/>
      </c>
      <c r="G653" t="str">
        <f>IFERROR(INDEX($B$3:$B$1772,MATCH(ROWS($F$3:F653),$F$3:$F$1772,0)),"")</f>
        <v/>
      </c>
    </row>
    <row r="654" spans="1:7">
      <c r="A654" s="71">
        <v>272</v>
      </c>
      <c r="B654" s="60">
        <v>7160</v>
      </c>
      <c r="C654" s="1">
        <v>0.41534700000000002</v>
      </c>
      <c r="D654" s="70">
        <v>2.116078390189916E-5</v>
      </c>
      <c r="E654" t="b">
        <f>EXACT(Anketa!$E$5,'Biotopi poligonos'!A654)</f>
        <v>0</v>
      </c>
      <c r="F654" t="str">
        <f>IF(E654=TRUE,COUNTIF($E$3:E654,TRUE),"")</f>
        <v/>
      </c>
      <c r="G654" t="str">
        <f>IFERROR(INDEX($B$3:$B$1772,MATCH(ROWS($F$3:F654),$F$3:$F$1772,0)),"")</f>
        <v/>
      </c>
    </row>
    <row r="655" spans="1:7">
      <c r="A655" s="71">
        <v>272</v>
      </c>
      <c r="B655" s="60">
        <v>8210</v>
      </c>
      <c r="C655" s="1">
        <v>0.28100599999999998</v>
      </c>
      <c r="D655" s="70">
        <v>1.4316480535882224E-5</v>
      </c>
      <c r="E655" t="b">
        <f>EXACT(Anketa!$E$5,'Biotopi poligonos'!A655)</f>
        <v>0</v>
      </c>
      <c r="F655" t="str">
        <f>IF(E655=TRUE,COUNTIF($E$3:E655,TRUE),"")</f>
        <v/>
      </c>
      <c r="G655" t="str">
        <f>IFERROR(INDEX($B$3:$B$1772,MATCH(ROWS($F$3:F655),$F$3:$F$1772,0)),"")</f>
        <v/>
      </c>
    </row>
    <row r="656" spans="1:7">
      <c r="A656" s="71">
        <v>272</v>
      </c>
      <c r="B656" s="60" t="s">
        <v>148</v>
      </c>
      <c r="C656" s="1">
        <v>231.60049799999999</v>
      </c>
      <c r="D656" s="70">
        <v>1.1799406495653581E-2</v>
      </c>
      <c r="E656" t="b">
        <f>EXACT(Anketa!$E$5,'Biotopi poligonos'!A656)</f>
        <v>0</v>
      </c>
      <c r="F656" t="str">
        <f>IF(E656=TRUE,COUNTIF($E$3:E656,TRUE),"")</f>
        <v/>
      </c>
      <c r="G656" t="str">
        <f>IFERROR(INDEX($B$3:$B$1772,MATCH(ROWS($F$3:F656),$F$3:$F$1772,0)),"")</f>
        <v/>
      </c>
    </row>
    <row r="657" spans="1:7">
      <c r="A657" s="71">
        <v>272</v>
      </c>
      <c r="B657" s="60" t="s">
        <v>149</v>
      </c>
      <c r="C657" s="1">
        <v>81.654386000000002</v>
      </c>
      <c r="D657" s="70">
        <v>4.1600657204416067E-3</v>
      </c>
      <c r="E657" t="b">
        <f>EXACT(Anketa!$E$5,'Biotopi poligonos'!A657)</f>
        <v>0</v>
      </c>
      <c r="F657" t="str">
        <f>IF(E657=TRUE,COUNTIF($E$3:E657,TRUE),"")</f>
        <v/>
      </c>
      <c r="G657" t="str">
        <f>IFERROR(INDEX($B$3:$B$1772,MATCH(ROWS($F$3:F657),$F$3:$F$1772,0)),"")</f>
        <v/>
      </c>
    </row>
    <row r="658" spans="1:7">
      <c r="A658" s="71">
        <v>272</v>
      </c>
      <c r="B658" s="60">
        <v>9050</v>
      </c>
      <c r="C658" s="1">
        <v>63.136614000000002</v>
      </c>
      <c r="D658" s="70">
        <v>3.2166363189131521E-3</v>
      </c>
      <c r="E658" t="b">
        <f>EXACT(Anketa!$E$5,'Biotopi poligonos'!A658)</f>
        <v>0</v>
      </c>
      <c r="F658" t="str">
        <f>IF(E658=TRUE,COUNTIF($E$3:E658,TRUE),"")</f>
        <v/>
      </c>
      <c r="G658" t="str">
        <f>IFERROR(INDEX($B$3:$B$1772,MATCH(ROWS($F$3:F658),$F$3:$F$1772,0)),"")</f>
        <v/>
      </c>
    </row>
    <row r="659" spans="1:7">
      <c r="A659" s="71">
        <v>272</v>
      </c>
      <c r="B659" s="60">
        <v>9060</v>
      </c>
      <c r="C659" s="1">
        <v>0.40686899999999998</v>
      </c>
      <c r="D659" s="70">
        <v>2.0728853188735704E-5</v>
      </c>
      <c r="E659" t="b">
        <f>EXACT(Anketa!$E$5,'Biotopi poligonos'!A659)</f>
        <v>0</v>
      </c>
      <c r="F659" t="str">
        <f>IF(E659=TRUE,COUNTIF($E$3:E659,TRUE),"")</f>
        <v/>
      </c>
      <c r="G659" t="str">
        <f>IFERROR(INDEX($B$3:$B$1772,MATCH(ROWS($F$3:F659),$F$3:$F$1772,0)),"")</f>
        <v/>
      </c>
    </row>
    <row r="660" spans="1:7">
      <c r="A660" s="71">
        <v>272</v>
      </c>
      <c r="B660" s="60" t="s">
        <v>150</v>
      </c>
      <c r="C660" s="1">
        <v>27.951716999999999</v>
      </c>
      <c r="D660" s="70">
        <v>1.4240628754367817E-3</v>
      </c>
      <c r="E660" t="b">
        <f>EXACT(Anketa!$E$5,'Biotopi poligonos'!A660)</f>
        <v>0</v>
      </c>
      <c r="F660" t="str">
        <f>IF(E660=TRUE,COUNTIF($E$3:E660,TRUE),"")</f>
        <v/>
      </c>
      <c r="G660" t="str">
        <f>IFERROR(INDEX($B$3:$B$1772,MATCH(ROWS($F$3:F660),$F$3:$F$1772,0)),"")</f>
        <v/>
      </c>
    </row>
    <row r="661" spans="1:7">
      <c r="A661" s="71">
        <v>272</v>
      </c>
      <c r="B661" s="60">
        <v>9160</v>
      </c>
      <c r="C661" s="1">
        <v>3.881329</v>
      </c>
      <c r="D661" s="70">
        <v>1.9774300577872083E-4</v>
      </c>
      <c r="E661" t="b">
        <f>EXACT(Anketa!$E$5,'Biotopi poligonos'!A661)</f>
        <v>0</v>
      </c>
      <c r="F661" t="str">
        <f>IF(E661=TRUE,COUNTIF($E$3:E661,TRUE),"")</f>
        <v/>
      </c>
      <c r="G661" t="str">
        <f>IFERROR(INDEX($B$3:$B$1772,MATCH(ROWS($F$3:F661),$F$3:$F$1772,0)),"")</f>
        <v/>
      </c>
    </row>
    <row r="662" spans="1:7">
      <c r="A662" s="71">
        <v>272</v>
      </c>
      <c r="B662" s="60" t="s">
        <v>158</v>
      </c>
      <c r="C662" s="1">
        <v>3.7418049999999998</v>
      </c>
      <c r="D662" s="70">
        <v>1.906346428601766E-4</v>
      </c>
      <c r="E662" t="b">
        <f>EXACT(Anketa!$E$5,'Biotopi poligonos'!A662)</f>
        <v>0</v>
      </c>
      <c r="F662" t="str">
        <f>IF(E662=TRUE,COUNTIF($E$3:E662,TRUE),"")</f>
        <v/>
      </c>
      <c r="G662" t="str">
        <f>IFERROR(INDEX($B$3:$B$1772,MATCH(ROWS($F$3:F662),$F$3:$F$1772,0)),"")</f>
        <v/>
      </c>
    </row>
    <row r="663" spans="1:7">
      <c r="A663" s="71">
        <v>272</v>
      </c>
      <c r="B663" s="60" t="s">
        <v>151</v>
      </c>
      <c r="C663" s="1">
        <v>241.212604</v>
      </c>
      <c r="D663" s="70">
        <v>1.2289116781049042E-2</v>
      </c>
      <c r="E663" t="b">
        <f>EXACT(Anketa!$E$5,'Biotopi poligonos'!A663)</f>
        <v>0</v>
      </c>
      <c r="F663" t="str">
        <f>IF(E663=TRUE,COUNTIF($E$3:E663,TRUE),"")</f>
        <v/>
      </c>
      <c r="G663" t="str">
        <f>IFERROR(INDEX($B$3:$B$1772,MATCH(ROWS($F$3:F663),$F$3:$F$1772,0)),"")</f>
        <v/>
      </c>
    </row>
    <row r="664" spans="1:7">
      <c r="A664" s="71">
        <v>272</v>
      </c>
      <c r="B664" s="60" t="s">
        <v>152</v>
      </c>
      <c r="C664" s="1">
        <v>18.537144999999999</v>
      </c>
      <c r="D664" s="70">
        <v>9.4441640243740882E-4</v>
      </c>
      <c r="E664" t="b">
        <f>EXACT(Anketa!$E$5,'Biotopi poligonos'!A664)</f>
        <v>0</v>
      </c>
      <c r="F664" t="str">
        <f>IF(E664=TRUE,COUNTIF($E$3:E664,TRUE),"")</f>
        <v/>
      </c>
      <c r="G664" t="str">
        <f>IFERROR(INDEX($B$3:$B$1772,MATCH(ROWS($F$3:F664),$F$3:$F$1772,0)),"")</f>
        <v/>
      </c>
    </row>
    <row r="665" spans="1:7">
      <c r="A665" s="71">
        <v>272</v>
      </c>
      <c r="B665" s="60" t="s">
        <v>159</v>
      </c>
      <c r="C665" s="1">
        <v>0.87948499999999996</v>
      </c>
      <c r="D665" s="70">
        <v>4.4807334662250548E-5</v>
      </c>
      <c r="E665" t="b">
        <f>EXACT(Anketa!$E$5,'Biotopi poligonos'!A665)</f>
        <v>0</v>
      </c>
      <c r="F665" t="str">
        <f>IF(E665=TRUE,COUNTIF($E$3:E665,TRUE),"")</f>
        <v/>
      </c>
      <c r="G665" t="str">
        <f>IFERROR(INDEX($B$3:$B$1772,MATCH(ROWS($F$3:F665),$F$3:$F$1772,0)),"")</f>
        <v/>
      </c>
    </row>
    <row r="666" spans="1:7">
      <c r="A666" s="71">
        <v>276</v>
      </c>
      <c r="B666" s="60" t="s">
        <v>148</v>
      </c>
      <c r="C666" s="1">
        <v>114.75054900000001</v>
      </c>
      <c r="D666" s="70">
        <v>0.3127103152458347</v>
      </c>
      <c r="E666" t="b">
        <f>EXACT(Anketa!$E$5,'Biotopi poligonos'!A666)</f>
        <v>0</v>
      </c>
      <c r="F666" t="str">
        <f>IF(E666=TRUE,COUNTIF($E$3:E666,TRUE),"")</f>
        <v/>
      </c>
      <c r="G666" t="str">
        <f>IFERROR(INDEX($B$3:$B$1772,MATCH(ROWS($F$3:F666),$F$3:$F$1772,0)),"")</f>
        <v/>
      </c>
    </row>
    <row r="667" spans="1:7">
      <c r="A667" s="71">
        <v>276</v>
      </c>
      <c r="B667" s="60">
        <v>9050</v>
      </c>
      <c r="C667" s="1">
        <v>7.8392379999999999</v>
      </c>
      <c r="D667" s="70">
        <v>2.1362953010944867E-2</v>
      </c>
      <c r="E667" t="b">
        <f>EXACT(Anketa!$E$5,'Biotopi poligonos'!A667)</f>
        <v>0</v>
      </c>
      <c r="F667" t="str">
        <f>IF(E667=TRUE,COUNTIF($E$3:E667,TRUE),"")</f>
        <v/>
      </c>
      <c r="G667" t="str">
        <f>IFERROR(INDEX($B$3:$B$1772,MATCH(ROWS($F$3:F667),$F$3:$F$1772,0)),"")</f>
        <v/>
      </c>
    </row>
    <row r="668" spans="1:7">
      <c r="A668" s="71">
        <v>276</v>
      </c>
      <c r="B668" s="60" t="s">
        <v>150</v>
      </c>
      <c r="C668" s="1">
        <v>53.246813000000003</v>
      </c>
      <c r="D668" s="70">
        <v>0.1451045578794225</v>
      </c>
      <c r="E668" t="b">
        <f>EXACT(Anketa!$E$5,'Biotopi poligonos'!A668)</f>
        <v>0</v>
      </c>
      <c r="F668" t="str">
        <f>IF(E668=TRUE,COUNTIF($E$3:E668,TRUE),"")</f>
        <v/>
      </c>
      <c r="G668" t="str">
        <f>IFERROR(INDEX($B$3:$B$1772,MATCH(ROWS($F$3:F668),$F$3:$F$1772,0)),"")</f>
        <v/>
      </c>
    </row>
    <row r="669" spans="1:7">
      <c r="A669" s="71">
        <v>276</v>
      </c>
      <c r="B669" s="60" t="s">
        <v>151</v>
      </c>
      <c r="C669" s="1">
        <v>19.649728</v>
      </c>
      <c r="D669" s="70">
        <v>5.3548089232888153E-2</v>
      </c>
      <c r="E669" t="b">
        <f>EXACT(Anketa!$E$5,'Biotopi poligonos'!A669)</f>
        <v>0</v>
      </c>
      <c r="F669" t="str">
        <f>IF(E669=TRUE,COUNTIF($E$3:E669,TRUE),"")</f>
        <v/>
      </c>
      <c r="G669" t="str">
        <f>IFERROR(INDEX($B$3:$B$1772,MATCH(ROWS($F$3:F669),$F$3:$F$1772,0)),"")</f>
        <v/>
      </c>
    </row>
    <row r="670" spans="1:7">
      <c r="A670" s="71">
        <v>276</v>
      </c>
      <c r="B670" s="60" t="s">
        <v>152</v>
      </c>
      <c r="C670" s="1">
        <v>54.960011000000002</v>
      </c>
      <c r="D670" s="70">
        <v>0.14977324740925241</v>
      </c>
      <c r="E670" t="b">
        <f>EXACT(Anketa!$E$5,'Biotopi poligonos'!A670)</f>
        <v>0</v>
      </c>
      <c r="F670" t="str">
        <f>IF(E670=TRUE,COUNTIF($E$3:E670,TRUE),"")</f>
        <v/>
      </c>
      <c r="G670" t="str">
        <f>IFERROR(INDEX($B$3:$B$1772,MATCH(ROWS($F$3:F670),$F$3:$F$1772,0)),"")</f>
        <v/>
      </c>
    </row>
    <row r="671" spans="1:7">
      <c r="A671" s="71">
        <v>277</v>
      </c>
      <c r="B671" s="60" t="s">
        <v>153</v>
      </c>
      <c r="C671" s="1">
        <v>3.3929070000000001</v>
      </c>
      <c r="D671" s="70">
        <v>1.0471909199336431E-2</v>
      </c>
      <c r="E671" t="b">
        <f>EXACT(Anketa!$E$5,'Biotopi poligonos'!A671)</f>
        <v>0</v>
      </c>
      <c r="F671" t="str">
        <f>IF(E671=TRUE,COUNTIF($E$3:E671,TRUE),"")</f>
        <v/>
      </c>
      <c r="G671" t="str">
        <f>IFERROR(INDEX($B$3:$B$1772,MATCH(ROWS($F$3:F671),$F$3:$F$1772,0)),"")</f>
        <v/>
      </c>
    </row>
    <row r="672" spans="1:7">
      <c r="A672" s="71">
        <v>277</v>
      </c>
      <c r="B672" s="60" t="s">
        <v>148</v>
      </c>
      <c r="C672" s="1">
        <v>3.1492200000000001</v>
      </c>
      <c r="D672" s="70">
        <v>9.7197906953342007E-3</v>
      </c>
      <c r="E672" t="b">
        <f>EXACT(Anketa!$E$5,'Biotopi poligonos'!A672)</f>
        <v>0</v>
      </c>
      <c r="F672" t="str">
        <f>IF(E672=TRUE,COUNTIF($E$3:E672,TRUE),"")</f>
        <v/>
      </c>
      <c r="G672" t="str">
        <f>IFERROR(INDEX($B$3:$B$1772,MATCH(ROWS($F$3:F672),$F$3:$F$1772,0)),"")</f>
        <v/>
      </c>
    </row>
    <row r="673" spans="1:7">
      <c r="A673" s="71">
        <v>277</v>
      </c>
      <c r="B673" s="60" t="s">
        <v>149</v>
      </c>
      <c r="C673" s="1">
        <v>7.4525569999999997</v>
      </c>
      <c r="D673" s="70">
        <v>2.3001662057604028E-2</v>
      </c>
      <c r="E673" t="b">
        <f>EXACT(Anketa!$E$5,'Biotopi poligonos'!A673)</f>
        <v>0</v>
      </c>
      <c r="F673" t="str">
        <f>IF(E673=TRUE,COUNTIF($E$3:E673,TRUE),"")</f>
        <v/>
      </c>
      <c r="G673" t="str">
        <f>IFERROR(INDEX($B$3:$B$1772,MATCH(ROWS($F$3:F673),$F$3:$F$1772,0)),"")</f>
        <v/>
      </c>
    </row>
    <row r="674" spans="1:7">
      <c r="A674" s="71">
        <v>277</v>
      </c>
      <c r="B674" s="60">
        <v>9050</v>
      </c>
      <c r="C674" s="1">
        <v>1.0871E-2</v>
      </c>
      <c r="D674" s="70">
        <v>3.355238587617826E-5</v>
      </c>
      <c r="E674" t="b">
        <f>EXACT(Anketa!$E$5,'Biotopi poligonos'!A674)</f>
        <v>0</v>
      </c>
      <c r="F674" t="str">
        <f>IF(E674=TRUE,COUNTIF($E$3:E674,TRUE),"")</f>
        <v/>
      </c>
      <c r="G674" t="str">
        <f>IFERROR(INDEX($B$3:$B$1772,MATCH(ROWS($F$3:F674),$F$3:$F$1772,0)),"")</f>
        <v/>
      </c>
    </row>
    <row r="675" spans="1:7">
      <c r="A675" s="71">
        <v>277</v>
      </c>
      <c r="B675" s="60" t="s">
        <v>150</v>
      </c>
      <c r="C675" s="1">
        <v>43.085166000000001</v>
      </c>
      <c r="D675" s="70">
        <v>0.13297857742353009</v>
      </c>
      <c r="E675" t="b">
        <f>EXACT(Anketa!$E$5,'Biotopi poligonos'!A675)</f>
        <v>0</v>
      </c>
      <c r="F675" t="str">
        <f>IF(E675=TRUE,COUNTIF($E$3:E675,TRUE),"")</f>
        <v/>
      </c>
      <c r="G675" t="str">
        <f>IFERROR(INDEX($B$3:$B$1772,MATCH(ROWS($F$3:F675),$F$3:$F$1772,0)),"")</f>
        <v/>
      </c>
    </row>
    <row r="676" spans="1:7">
      <c r="A676" s="71">
        <v>277</v>
      </c>
      <c r="B676" s="60" t="s">
        <v>151</v>
      </c>
      <c r="C676" s="1">
        <v>57.343212999999999</v>
      </c>
      <c r="D676" s="70">
        <v>0.1769847861241727</v>
      </c>
      <c r="E676" t="b">
        <f>EXACT(Anketa!$E$5,'Biotopi poligonos'!A676)</f>
        <v>0</v>
      </c>
      <c r="F676" t="str">
        <f>IF(E676=TRUE,COUNTIF($E$3:E676,TRUE),"")</f>
        <v/>
      </c>
      <c r="G676" t="str">
        <f>IFERROR(INDEX($B$3:$B$1772,MATCH(ROWS($F$3:F676),$F$3:$F$1772,0)),"")</f>
        <v/>
      </c>
    </row>
    <row r="677" spans="1:7">
      <c r="A677" s="71">
        <v>278</v>
      </c>
      <c r="B677" s="60">
        <v>6450</v>
      </c>
      <c r="C677" s="1">
        <v>1.8592999999999998E-2</v>
      </c>
      <c r="D677" s="70">
        <v>2.892218857948281E-4</v>
      </c>
      <c r="E677" t="b">
        <f>EXACT(Anketa!$E$5,'Biotopi poligonos'!A677)</f>
        <v>0</v>
      </c>
      <c r="F677" t="str">
        <f>IF(E677=TRUE,COUNTIF($E$3:E677,TRUE),"")</f>
        <v/>
      </c>
      <c r="G677" t="str">
        <f>IFERROR(INDEX($B$3:$B$1772,MATCH(ROWS($F$3:F677),$F$3:$F$1772,0)),"")</f>
        <v/>
      </c>
    </row>
    <row r="678" spans="1:7">
      <c r="A678" s="71">
        <v>278</v>
      </c>
      <c r="B678" s="60" t="s">
        <v>148</v>
      </c>
      <c r="C678" s="1">
        <v>6.794664</v>
      </c>
      <c r="D678" s="70">
        <v>0.10569383829517721</v>
      </c>
      <c r="E678" t="b">
        <f>EXACT(Anketa!$E$5,'Biotopi poligonos'!A678)</f>
        <v>0</v>
      </c>
      <c r="F678" t="str">
        <f>IF(E678=TRUE,COUNTIF($E$3:E678,TRUE),"")</f>
        <v/>
      </c>
      <c r="G678" t="str">
        <f>IFERROR(INDEX($B$3:$B$1772,MATCH(ROWS($F$3:F678),$F$3:$F$1772,0)),"")</f>
        <v/>
      </c>
    </row>
    <row r="679" spans="1:7">
      <c r="A679" s="71">
        <v>278</v>
      </c>
      <c r="B679" s="60" t="s">
        <v>149</v>
      </c>
      <c r="C679" s="1">
        <v>7.7276480000000003</v>
      </c>
      <c r="D679" s="70">
        <v>0.12020679434833711</v>
      </c>
      <c r="E679" t="b">
        <f>EXACT(Anketa!$E$5,'Biotopi poligonos'!A679)</f>
        <v>0</v>
      </c>
      <c r="F679" t="str">
        <f>IF(E679=TRUE,COUNTIF($E$3:E679,TRUE),"")</f>
        <v/>
      </c>
      <c r="G679" t="str">
        <f>IFERROR(INDEX($B$3:$B$1772,MATCH(ROWS($F$3:F679),$F$3:$F$1772,0)),"")</f>
        <v/>
      </c>
    </row>
    <row r="680" spans="1:7">
      <c r="A680" s="71">
        <v>278</v>
      </c>
      <c r="B680" s="60">
        <v>9050</v>
      </c>
      <c r="C680" s="1">
        <v>13.809722000000001</v>
      </c>
      <c r="D680" s="70">
        <v>0.21481599737225437</v>
      </c>
      <c r="E680" t="b">
        <f>EXACT(Anketa!$E$5,'Biotopi poligonos'!A680)</f>
        <v>0</v>
      </c>
      <c r="F680" t="str">
        <f>IF(E680=TRUE,COUNTIF($E$3:E680,TRUE),"")</f>
        <v/>
      </c>
      <c r="G680" t="str">
        <f>IFERROR(INDEX($B$3:$B$1772,MATCH(ROWS($F$3:F680),$F$3:$F$1772,0)),"")</f>
        <v/>
      </c>
    </row>
    <row r="681" spans="1:7">
      <c r="A681" s="71">
        <v>278</v>
      </c>
      <c r="B681" s="60" t="s">
        <v>150</v>
      </c>
      <c r="C681" s="1">
        <v>3.7766549999999999</v>
      </c>
      <c r="D681" s="70">
        <v>5.8747446947586004E-2</v>
      </c>
      <c r="E681" t="b">
        <f>EXACT(Anketa!$E$5,'Biotopi poligonos'!A681)</f>
        <v>0</v>
      </c>
      <c r="F681" t="str">
        <f>IF(E681=TRUE,COUNTIF($E$3:E681,TRUE),"")</f>
        <v/>
      </c>
      <c r="G681" t="str">
        <f>IFERROR(INDEX($B$3:$B$1772,MATCH(ROWS($F$3:F681),$F$3:$F$1772,0)),"")</f>
        <v/>
      </c>
    </row>
    <row r="682" spans="1:7">
      <c r="A682" s="71">
        <v>278</v>
      </c>
      <c r="B682" s="60" t="s">
        <v>151</v>
      </c>
      <c r="C682" s="1">
        <v>1.282008</v>
      </c>
      <c r="D682" s="70">
        <v>1.9942170244933902E-2</v>
      </c>
      <c r="E682" t="b">
        <f>EXACT(Anketa!$E$5,'Biotopi poligonos'!A682)</f>
        <v>0</v>
      </c>
      <c r="F682" t="str">
        <f>IF(E682=TRUE,COUNTIF($E$3:E682,TRUE),"")</f>
        <v/>
      </c>
      <c r="G682" t="str">
        <f>IFERROR(INDEX($B$3:$B$1772,MATCH(ROWS($F$3:F682),$F$3:$F$1772,0)),"")</f>
        <v/>
      </c>
    </row>
    <row r="683" spans="1:7">
      <c r="A683" s="71">
        <v>278</v>
      </c>
      <c r="B683" s="60" t="s">
        <v>152</v>
      </c>
      <c r="C683" s="1">
        <v>1.526605</v>
      </c>
      <c r="D683" s="70">
        <v>2.3746978807283041E-2</v>
      </c>
      <c r="E683" t="b">
        <f>EXACT(Anketa!$E$5,'Biotopi poligonos'!A683)</f>
        <v>0</v>
      </c>
      <c r="F683" t="str">
        <f>IF(E683=TRUE,COUNTIF($E$3:E683,TRUE),"")</f>
        <v/>
      </c>
      <c r="G683" t="str">
        <f>IFERROR(INDEX($B$3:$B$1772,MATCH(ROWS($F$3:F683),$F$3:$F$1772,0)),"")</f>
        <v/>
      </c>
    </row>
    <row r="684" spans="1:7">
      <c r="A684" s="71">
        <v>281</v>
      </c>
      <c r="B684" s="60" t="s">
        <v>154</v>
      </c>
      <c r="C684" s="1">
        <v>50.655738999999997</v>
      </c>
      <c r="D684" s="70">
        <v>0.20890223979689002</v>
      </c>
      <c r="E684" t="b">
        <f>EXACT(Anketa!$E$5,'Biotopi poligonos'!A684)</f>
        <v>0</v>
      </c>
      <c r="F684" t="str">
        <f>IF(E684=TRUE,COUNTIF($E$3:E684,TRUE),"")</f>
        <v/>
      </c>
      <c r="G684" t="str">
        <f>IFERROR(INDEX($B$3:$B$1772,MATCH(ROWS($F$3:F684),$F$3:$F$1772,0)),"")</f>
        <v/>
      </c>
    </row>
    <row r="685" spans="1:7">
      <c r="A685" s="71">
        <v>281</v>
      </c>
      <c r="B685" s="60" t="s">
        <v>148</v>
      </c>
      <c r="C685" s="1">
        <v>22.995702999999999</v>
      </c>
      <c r="D685" s="70">
        <v>9.4833358613207935E-2</v>
      </c>
      <c r="E685" t="b">
        <f>EXACT(Anketa!$E$5,'Biotopi poligonos'!A685)</f>
        <v>0</v>
      </c>
      <c r="F685" t="str">
        <f>IF(E685=TRUE,COUNTIF($E$3:E685,TRUE),"")</f>
        <v/>
      </c>
      <c r="G685" t="str">
        <f>IFERROR(INDEX($B$3:$B$1772,MATCH(ROWS($F$3:F685),$F$3:$F$1772,0)),"")</f>
        <v/>
      </c>
    </row>
    <row r="686" spans="1:7">
      <c r="A686" s="71">
        <v>281</v>
      </c>
      <c r="B686" s="60" t="s">
        <v>149</v>
      </c>
      <c r="C686" s="1">
        <v>7.5828410000000002</v>
      </c>
      <c r="D686" s="70">
        <v>3.1271332729420634E-2</v>
      </c>
      <c r="E686" t="b">
        <f>EXACT(Anketa!$E$5,'Biotopi poligonos'!A686)</f>
        <v>0</v>
      </c>
      <c r="F686" t="str">
        <f>IF(E686=TRUE,COUNTIF($E$3:E686,TRUE),"")</f>
        <v/>
      </c>
      <c r="G686" t="str">
        <f>IFERROR(INDEX($B$3:$B$1772,MATCH(ROWS($F$3:F686),$F$3:$F$1772,0)),"")</f>
        <v/>
      </c>
    </row>
    <row r="687" spans="1:7">
      <c r="A687" s="71">
        <v>281</v>
      </c>
      <c r="B687" s="60">
        <v>9050</v>
      </c>
      <c r="C687" s="1">
        <v>0.300043</v>
      </c>
      <c r="D687" s="70">
        <v>1.2373653207463477E-3</v>
      </c>
      <c r="E687" t="b">
        <f>EXACT(Anketa!$E$5,'Biotopi poligonos'!A687)</f>
        <v>0</v>
      </c>
      <c r="F687" t="str">
        <f>IF(E687=TRUE,COUNTIF($E$3:E687,TRUE),"")</f>
        <v/>
      </c>
      <c r="G687" t="str">
        <f>IFERROR(INDEX($B$3:$B$1772,MATCH(ROWS($F$3:F687),$F$3:$F$1772,0)),"")</f>
        <v/>
      </c>
    </row>
    <row r="688" spans="1:7">
      <c r="A688" s="71">
        <v>281</v>
      </c>
      <c r="B688" s="60" t="s">
        <v>150</v>
      </c>
      <c r="C688" s="1">
        <v>3.5102389999999999</v>
      </c>
      <c r="D688" s="70">
        <v>1.447608511490466E-2</v>
      </c>
      <c r="E688" t="b">
        <f>EXACT(Anketa!$E$5,'Biotopi poligonos'!A688)</f>
        <v>0</v>
      </c>
      <c r="F688" t="str">
        <f>IF(E688=TRUE,COUNTIF($E$3:E688,TRUE),"")</f>
        <v/>
      </c>
      <c r="G688" t="str">
        <f>IFERROR(INDEX($B$3:$B$1772,MATCH(ROWS($F$3:F688),$F$3:$F$1772,0)),"")</f>
        <v/>
      </c>
    </row>
    <row r="689" spans="1:7">
      <c r="A689" s="71">
        <v>281</v>
      </c>
      <c r="B689" s="60" t="s">
        <v>151</v>
      </c>
      <c r="C689" s="1">
        <v>104.87741</v>
      </c>
      <c r="D689" s="70">
        <v>0.43251024041119512</v>
      </c>
      <c r="E689" t="b">
        <f>EXACT(Anketa!$E$5,'Biotopi poligonos'!A689)</f>
        <v>0</v>
      </c>
      <c r="F689" t="str">
        <f>IF(E689=TRUE,COUNTIF($E$3:E689,TRUE),"")</f>
        <v/>
      </c>
      <c r="G689" t="str">
        <f>IFERROR(INDEX($B$3:$B$1772,MATCH(ROWS($F$3:F689),$F$3:$F$1772,0)),"")</f>
        <v/>
      </c>
    </row>
    <row r="690" spans="1:7">
      <c r="A690" s="71">
        <v>282</v>
      </c>
      <c r="B690" s="60" t="s">
        <v>148</v>
      </c>
      <c r="C690" s="1">
        <v>1.804406</v>
      </c>
      <c r="D690" s="70">
        <v>6.3055018780506563E-3</v>
      </c>
      <c r="E690" t="b">
        <f>EXACT(Anketa!$E$5,'Biotopi poligonos'!A690)</f>
        <v>0</v>
      </c>
      <c r="F690" t="str">
        <f>IF(E690=TRUE,COUNTIF($E$3:E690,TRUE),"")</f>
        <v/>
      </c>
      <c r="G690" t="str">
        <f>IFERROR(INDEX($B$3:$B$1772,MATCH(ROWS($F$3:F690),$F$3:$F$1772,0)),"")</f>
        <v/>
      </c>
    </row>
    <row r="691" spans="1:7">
      <c r="A691" s="71">
        <v>282</v>
      </c>
      <c r="B691" s="60" t="s">
        <v>149</v>
      </c>
      <c r="C691" s="1">
        <v>10.770996</v>
      </c>
      <c r="D691" s="70">
        <v>3.7639276031267974E-2</v>
      </c>
      <c r="E691" t="b">
        <f>EXACT(Anketa!$E$5,'Biotopi poligonos'!A691)</f>
        <v>0</v>
      </c>
      <c r="F691" t="str">
        <f>IF(E691=TRUE,COUNTIF($E$3:E691,TRUE),"")</f>
        <v/>
      </c>
      <c r="G691" t="str">
        <f>IFERROR(INDEX($B$3:$B$1772,MATCH(ROWS($F$3:F691),$F$3:$F$1772,0)),"")</f>
        <v/>
      </c>
    </row>
    <row r="692" spans="1:7">
      <c r="A692" s="71">
        <v>282</v>
      </c>
      <c r="B692" s="60">
        <v>9050</v>
      </c>
      <c r="C692" s="1">
        <v>1.6510609999999999</v>
      </c>
      <c r="D692" s="70">
        <v>5.7696373411949388E-3</v>
      </c>
      <c r="E692" t="b">
        <f>EXACT(Anketa!$E$5,'Biotopi poligonos'!A692)</f>
        <v>0</v>
      </c>
      <c r="F692" t="str">
        <f>IF(E692=TRUE,COUNTIF($E$3:E692,TRUE),"")</f>
        <v/>
      </c>
      <c r="G692" t="str">
        <f>IFERROR(INDEX($B$3:$B$1772,MATCH(ROWS($F$3:F692),$F$3:$F$1772,0)),"")</f>
        <v/>
      </c>
    </row>
    <row r="693" spans="1:7">
      <c r="A693" s="71">
        <v>282</v>
      </c>
      <c r="B693" s="60" t="s">
        <v>150</v>
      </c>
      <c r="C693" s="1">
        <v>1.9000000000000001E-5</v>
      </c>
      <c r="D693" s="70">
        <v>6.6395553818244058E-8</v>
      </c>
      <c r="E693" t="b">
        <f>EXACT(Anketa!$E$5,'Biotopi poligonos'!A693)</f>
        <v>0</v>
      </c>
      <c r="F693" t="str">
        <f>IF(E693=TRUE,COUNTIF($E$3:E693,TRUE),"")</f>
        <v/>
      </c>
      <c r="G693" t="str">
        <f>IFERROR(INDEX($B$3:$B$1772,MATCH(ROWS($F$3:F693),$F$3:$F$1772,0)),"")</f>
        <v/>
      </c>
    </row>
    <row r="694" spans="1:7">
      <c r="A694" s="71">
        <v>282</v>
      </c>
      <c r="B694" s="60" t="s">
        <v>152</v>
      </c>
      <c r="C694" s="1">
        <v>120.373332</v>
      </c>
      <c r="D694" s="70">
        <v>0.42064494963617682</v>
      </c>
      <c r="E694" t="b">
        <f>EXACT(Anketa!$E$5,'Biotopi poligonos'!A694)</f>
        <v>0</v>
      </c>
      <c r="F694" t="str">
        <f>IF(E694=TRUE,COUNTIF($E$3:E694,TRUE),"")</f>
        <v/>
      </c>
      <c r="G694" t="str">
        <f>IFERROR(INDEX($B$3:$B$1772,MATCH(ROWS($F$3:F694),$F$3:$F$1772,0)),"")</f>
        <v/>
      </c>
    </row>
    <row r="695" spans="1:7">
      <c r="A695" s="71">
        <v>284</v>
      </c>
      <c r="B695" s="60" t="s">
        <v>148</v>
      </c>
      <c r="C695" s="1">
        <v>6.1471159999999996</v>
      </c>
      <c r="D695" s="70">
        <v>2.9046210292389688E-2</v>
      </c>
      <c r="E695" t="b">
        <f>EXACT(Anketa!$E$5,'Biotopi poligonos'!A695)</f>
        <v>0</v>
      </c>
      <c r="F695" t="str">
        <f>IF(E695=TRUE,COUNTIF($E$3:E695,TRUE),"")</f>
        <v/>
      </c>
      <c r="G695" t="str">
        <f>IFERROR(INDEX($B$3:$B$1772,MATCH(ROWS($F$3:F695),$F$3:$F$1772,0)),"")</f>
        <v/>
      </c>
    </row>
    <row r="696" spans="1:7">
      <c r="A696" s="71">
        <v>284</v>
      </c>
      <c r="B696" s="60" t="s">
        <v>149</v>
      </c>
      <c r="C696" s="1">
        <v>89.771782999999999</v>
      </c>
      <c r="D696" s="70">
        <v>0.42418755190902102</v>
      </c>
      <c r="E696" t="b">
        <f>EXACT(Anketa!$E$5,'Biotopi poligonos'!A696)</f>
        <v>0</v>
      </c>
      <c r="F696" t="str">
        <f>IF(E696=TRUE,COUNTIF($E$3:E696,TRUE),"")</f>
        <v/>
      </c>
      <c r="G696" t="str">
        <f>IFERROR(INDEX($B$3:$B$1772,MATCH(ROWS($F$3:F696),$F$3:$F$1772,0)),"")</f>
        <v/>
      </c>
    </row>
    <row r="697" spans="1:7">
      <c r="A697" s="71">
        <v>284</v>
      </c>
      <c r="B697" s="60">
        <v>9050</v>
      </c>
      <c r="C697" s="1">
        <v>11.266944000000001</v>
      </c>
      <c r="D697" s="70">
        <v>5.3238303096375318E-2</v>
      </c>
      <c r="E697" t="b">
        <f>EXACT(Anketa!$E$5,'Biotopi poligonos'!A697)</f>
        <v>0</v>
      </c>
      <c r="F697" t="str">
        <f>IF(E697=TRUE,COUNTIF($E$3:E697,TRUE),"")</f>
        <v/>
      </c>
      <c r="G697" t="str">
        <f>IFERROR(INDEX($B$3:$B$1772,MATCH(ROWS($F$3:F697),$F$3:$F$1772,0)),"")</f>
        <v/>
      </c>
    </row>
    <row r="698" spans="1:7">
      <c r="A698" s="71">
        <v>284</v>
      </c>
      <c r="B698" s="60" t="s">
        <v>150</v>
      </c>
      <c r="C698" s="1">
        <v>3.4955099999999999</v>
      </c>
      <c r="D698" s="70">
        <v>1.6516902973549071E-2</v>
      </c>
      <c r="E698" t="b">
        <f>EXACT(Anketa!$E$5,'Biotopi poligonos'!A698)</f>
        <v>0</v>
      </c>
      <c r="F698" t="str">
        <f>IF(E698=TRUE,COUNTIF($E$3:E698,TRUE),"")</f>
        <v/>
      </c>
      <c r="G698" t="str">
        <f>IFERROR(INDEX($B$3:$B$1772,MATCH(ROWS($F$3:F698),$F$3:$F$1772,0)),"")</f>
        <v/>
      </c>
    </row>
    <row r="699" spans="1:7">
      <c r="A699" s="71">
        <v>284</v>
      </c>
      <c r="B699" s="60" t="s">
        <v>158</v>
      </c>
      <c r="C699" s="1">
        <v>0.667439</v>
      </c>
      <c r="D699" s="70">
        <v>3.153767319722335E-3</v>
      </c>
      <c r="E699" t="b">
        <f>EXACT(Anketa!$E$5,'Biotopi poligonos'!A699)</f>
        <v>0</v>
      </c>
      <c r="F699" t="str">
        <f>IF(E699=TRUE,COUNTIF($E$3:E699,TRUE),"")</f>
        <v/>
      </c>
      <c r="G699" t="str">
        <f>IFERROR(INDEX($B$3:$B$1772,MATCH(ROWS($F$3:F699),$F$3:$F$1772,0)),"")</f>
        <v/>
      </c>
    </row>
    <row r="700" spans="1:7">
      <c r="A700" s="71">
        <v>284</v>
      </c>
      <c r="B700" s="60" t="s">
        <v>151</v>
      </c>
      <c r="C700" s="1">
        <v>2.3724180000000001</v>
      </c>
      <c r="D700" s="70">
        <v>1.121009464103989E-2</v>
      </c>
      <c r="E700" t="b">
        <f>EXACT(Anketa!$E$5,'Biotopi poligonos'!A700)</f>
        <v>0</v>
      </c>
      <c r="F700" t="str">
        <f>IF(E700=TRUE,COUNTIF($E$3:E700,TRUE),"")</f>
        <v/>
      </c>
      <c r="G700" t="str">
        <f>IFERROR(INDEX($B$3:$B$1772,MATCH(ROWS($F$3:F700),$F$3:$F$1772,0)),"")</f>
        <v/>
      </c>
    </row>
    <row r="701" spans="1:7">
      <c r="A701" s="71">
        <v>284</v>
      </c>
      <c r="B701" s="60" t="s">
        <v>152</v>
      </c>
      <c r="C701" s="1">
        <v>11.737212</v>
      </c>
      <c r="D701" s="70">
        <v>5.5460402569003052E-2</v>
      </c>
      <c r="E701" t="b">
        <f>EXACT(Anketa!$E$5,'Biotopi poligonos'!A701)</f>
        <v>0</v>
      </c>
      <c r="F701" t="str">
        <f>IF(E701=TRUE,COUNTIF($E$3:E701,TRUE),"")</f>
        <v/>
      </c>
      <c r="G701" t="str">
        <f>IFERROR(INDEX($B$3:$B$1772,MATCH(ROWS($F$3:F701),$F$3:$F$1772,0)),"")</f>
        <v/>
      </c>
    </row>
    <row r="702" spans="1:7">
      <c r="A702" s="71">
        <v>285</v>
      </c>
      <c r="B702" s="60">
        <v>3260</v>
      </c>
      <c r="C702" s="1">
        <v>9.2534569999999992</v>
      </c>
      <c r="D702" s="70">
        <v>6.0816954359001758E-2</v>
      </c>
      <c r="E702" t="b">
        <f>EXACT(Anketa!$E$5,'Biotopi poligonos'!A702)</f>
        <v>0</v>
      </c>
      <c r="F702" t="str">
        <f>IF(E702=TRUE,COUNTIF($E$3:E702,TRUE),"")</f>
        <v/>
      </c>
      <c r="G702" t="str">
        <f>IFERROR(INDEX($B$3:$B$1772,MATCH(ROWS($F$3:F702),$F$3:$F$1772,0)),"")</f>
        <v/>
      </c>
    </row>
    <row r="703" spans="1:7">
      <c r="A703" s="71">
        <v>285</v>
      </c>
      <c r="B703" s="60" t="s">
        <v>153</v>
      </c>
      <c r="C703" s="1">
        <v>35.494280000000003</v>
      </c>
      <c r="D703" s="70">
        <v>0.23328081675482248</v>
      </c>
      <c r="E703" t="b">
        <f>EXACT(Anketa!$E$5,'Biotopi poligonos'!A703)</f>
        <v>0</v>
      </c>
      <c r="F703" t="str">
        <f>IF(E703=TRUE,COUNTIF($E$3:E703,TRUE),"")</f>
        <v/>
      </c>
      <c r="G703" t="str">
        <f>IFERROR(INDEX($B$3:$B$1772,MATCH(ROWS($F$3:F703),$F$3:$F$1772,0)),"")</f>
        <v/>
      </c>
    </row>
    <row r="704" spans="1:7">
      <c r="A704" s="71">
        <v>285</v>
      </c>
      <c r="B704" s="60">
        <v>6430</v>
      </c>
      <c r="C704" s="1">
        <v>0.40906700000000001</v>
      </c>
      <c r="D704" s="70">
        <v>2.6885313314552362E-3</v>
      </c>
      <c r="E704" t="b">
        <f>EXACT(Anketa!$E$5,'Biotopi poligonos'!A704)</f>
        <v>0</v>
      </c>
      <c r="F704" t="str">
        <f>IF(E704=TRUE,COUNTIF($E$3:E704,TRUE),"")</f>
        <v/>
      </c>
      <c r="G704" t="str">
        <f>IFERROR(INDEX($B$3:$B$1772,MATCH(ROWS($F$3:F704),$F$3:$F$1772,0)),"")</f>
        <v/>
      </c>
    </row>
    <row r="705" spans="1:7">
      <c r="A705" s="71">
        <v>285</v>
      </c>
      <c r="B705" s="60">
        <v>6450</v>
      </c>
      <c r="C705" s="1">
        <v>3.0604520000000002</v>
      </c>
      <c r="D705" s="70">
        <v>2.0114360460303179E-2</v>
      </c>
      <c r="E705" t="b">
        <f>EXACT(Anketa!$E$5,'Biotopi poligonos'!A705)</f>
        <v>0</v>
      </c>
      <c r="F705" t="str">
        <f>IF(E705=TRUE,COUNTIF($E$3:E705,TRUE),"")</f>
        <v/>
      </c>
      <c r="G705" t="str">
        <f>IFERROR(INDEX($B$3:$B$1772,MATCH(ROWS($F$3:F705),$F$3:$F$1772,0)),"")</f>
        <v/>
      </c>
    </row>
    <row r="706" spans="1:7">
      <c r="A706" s="71">
        <v>285</v>
      </c>
      <c r="B706" s="60">
        <v>9050</v>
      </c>
      <c r="C706" s="1">
        <v>1.241225</v>
      </c>
      <c r="D706" s="70">
        <v>8.1577646250749272E-3</v>
      </c>
      <c r="E706" t="b">
        <f>EXACT(Anketa!$E$5,'Biotopi poligonos'!A706)</f>
        <v>0</v>
      </c>
      <c r="F706" t="str">
        <f>IF(E706=TRUE,COUNTIF($E$3:E706,TRUE),"")</f>
        <v/>
      </c>
      <c r="G706" t="str">
        <f>IFERROR(INDEX($B$3:$B$1772,MATCH(ROWS($F$3:F706),$F$3:$F$1772,0)),"")</f>
        <v/>
      </c>
    </row>
    <row r="707" spans="1:7">
      <c r="A707" s="71">
        <v>286</v>
      </c>
      <c r="B707" s="60" t="s">
        <v>148</v>
      </c>
      <c r="C707" s="1">
        <v>5.8283519999999998</v>
      </c>
      <c r="D707" s="70">
        <v>6.1305878990218929E-2</v>
      </c>
      <c r="E707" t="b">
        <f>EXACT(Anketa!$E$5,'Biotopi poligonos'!A707)</f>
        <v>0</v>
      </c>
      <c r="F707" t="str">
        <f>IF(E707=TRUE,COUNTIF($E$3:E707,TRUE),"")</f>
        <v/>
      </c>
      <c r="G707" t="str">
        <f>IFERROR(INDEX($B$3:$B$1772,MATCH(ROWS($F$3:F707),$F$3:$F$1772,0)),"")</f>
        <v/>
      </c>
    </row>
    <row r="708" spans="1:7">
      <c r="A708" s="71">
        <v>286</v>
      </c>
      <c r="B708" s="60" t="s">
        <v>150</v>
      </c>
      <c r="C708" s="1">
        <v>17.405367999999999</v>
      </c>
      <c r="D708" s="70">
        <v>0.18307943384137212</v>
      </c>
      <c r="E708" t="b">
        <f>EXACT(Anketa!$E$5,'Biotopi poligonos'!A708)</f>
        <v>0</v>
      </c>
      <c r="F708" t="str">
        <f>IF(E708=TRUE,COUNTIF($E$3:E708,TRUE),"")</f>
        <v/>
      </c>
      <c r="G708" t="str">
        <f>IFERROR(INDEX($B$3:$B$1772,MATCH(ROWS($F$3:F708),$F$3:$F$1772,0)),"")</f>
        <v/>
      </c>
    </row>
    <row r="709" spans="1:7">
      <c r="A709" s="71">
        <v>286</v>
      </c>
      <c r="B709" s="60" t="s">
        <v>151</v>
      </c>
      <c r="C709" s="1">
        <v>6.6830699999999998</v>
      </c>
      <c r="D709" s="70">
        <v>7.0296282843445704E-2</v>
      </c>
      <c r="E709" t="b">
        <f>EXACT(Anketa!$E$5,'Biotopi poligonos'!A709)</f>
        <v>0</v>
      </c>
      <c r="F709" t="str">
        <f>IF(E709=TRUE,COUNTIF($E$3:E709,TRUE),"")</f>
        <v/>
      </c>
      <c r="G709" t="str">
        <f>IFERROR(INDEX($B$3:$B$1772,MATCH(ROWS($F$3:F709),$F$3:$F$1772,0)),"")</f>
        <v/>
      </c>
    </row>
    <row r="710" spans="1:7">
      <c r="A710" s="71">
        <v>286</v>
      </c>
      <c r="B710" s="60" t="s">
        <v>152</v>
      </c>
      <c r="C710" s="1">
        <v>30.383412</v>
      </c>
      <c r="D710" s="70">
        <v>0.31958978788205755</v>
      </c>
      <c r="E710" t="b">
        <f>EXACT(Anketa!$E$5,'Biotopi poligonos'!A710)</f>
        <v>0</v>
      </c>
      <c r="F710" t="str">
        <f>IF(E710=TRUE,COUNTIF($E$3:E710,TRUE),"")</f>
        <v/>
      </c>
      <c r="G710" t="str">
        <f>IFERROR(INDEX($B$3:$B$1772,MATCH(ROWS($F$3:F710),$F$3:$F$1772,0)),"")</f>
        <v/>
      </c>
    </row>
    <row r="711" spans="1:7">
      <c r="A711" s="71">
        <v>287</v>
      </c>
      <c r="B711" s="60" t="s">
        <v>147</v>
      </c>
      <c r="C711" s="1">
        <v>0.51144199999999995</v>
      </c>
      <c r="D711" s="70">
        <v>6.1156577078235765E-4</v>
      </c>
      <c r="E711" t="b">
        <f>EXACT(Anketa!$E$5,'Biotopi poligonos'!A711)</f>
        <v>0</v>
      </c>
      <c r="F711" t="str">
        <f>IF(E711=TRUE,COUNTIF($E$3:E711,TRUE),"")</f>
        <v/>
      </c>
      <c r="G711" t="str">
        <f>IFERROR(INDEX($B$3:$B$1772,MATCH(ROWS($F$3:F711),$F$3:$F$1772,0)),"")</f>
        <v/>
      </c>
    </row>
    <row r="712" spans="1:7">
      <c r="A712" s="71">
        <v>287</v>
      </c>
      <c r="B712" s="60">
        <v>6210</v>
      </c>
      <c r="C712" s="1">
        <v>7.0467259999999996</v>
      </c>
      <c r="D712" s="70">
        <v>8.4262466079869855E-3</v>
      </c>
      <c r="E712" t="b">
        <f>EXACT(Anketa!$E$5,'Biotopi poligonos'!A712)</f>
        <v>0</v>
      </c>
      <c r="F712" t="str">
        <f>IF(E712=TRUE,COUNTIF($E$3:E712,TRUE),"")</f>
        <v/>
      </c>
      <c r="G712" t="str">
        <f>IFERROR(INDEX($B$3:$B$1772,MATCH(ROWS($F$3:F712),$F$3:$F$1772,0)),"")</f>
        <v/>
      </c>
    </row>
    <row r="713" spans="1:7">
      <c r="A713" s="71">
        <v>287</v>
      </c>
      <c r="B713" s="60" t="s">
        <v>156</v>
      </c>
      <c r="C713" s="1">
        <v>1.3522970000000001</v>
      </c>
      <c r="D713" s="70">
        <v>1.6170329326329672E-3</v>
      </c>
      <c r="E713" t="b">
        <f>EXACT(Anketa!$E$5,'Biotopi poligonos'!A713)</f>
        <v>0</v>
      </c>
      <c r="F713" t="str">
        <f>IF(E713=TRUE,COUNTIF($E$3:E713,TRUE),"")</f>
        <v/>
      </c>
      <c r="G713" t="str">
        <f>IFERROR(INDEX($B$3:$B$1772,MATCH(ROWS($F$3:F713),$F$3:$F$1772,0)),"")</f>
        <v/>
      </c>
    </row>
    <row r="714" spans="1:7">
      <c r="A714" s="71">
        <v>287</v>
      </c>
      <c r="B714" s="60" t="s">
        <v>153</v>
      </c>
      <c r="C714" s="1">
        <v>105.505611</v>
      </c>
      <c r="D714" s="70">
        <v>0.12616019081944502</v>
      </c>
      <c r="E714" t="b">
        <f>EXACT(Anketa!$E$5,'Biotopi poligonos'!A714)</f>
        <v>0</v>
      </c>
      <c r="F714" t="str">
        <f>IF(E714=TRUE,COUNTIF($E$3:E714,TRUE),"")</f>
        <v/>
      </c>
      <c r="G714" t="str">
        <f>IFERROR(INDEX($B$3:$B$1772,MATCH(ROWS($F$3:F714),$F$3:$F$1772,0)),"")</f>
        <v/>
      </c>
    </row>
    <row r="715" spans="1:7">
      <c r="A715" s="71">
        <v>287</v>
      </c>
      <c r="B715" s="60">
        <v>6410</v>
      </c>
      <c r="C715" s="1">
        <v>5.3151739999999998</v>
      </c>
      <c r="D715" s="70">
        <v>6.3557128357709129E-3</v>
      </c>
      <c r="E715" t="b">
        <f>EXACT(Anketa!$E$5,'Biotopi poligonos'!A715)</f>
        <v>0</v>
      </c>
      <c r="F715" t="str">
        <f>IF(E715=TRUE,COUNTIF($E$3:E715,TRUE),"")</f>
        <v/>
      </c>
      <c r="G715" t="str">
        <f>IFERROR(INDEX($B$3:$B$1772,MATCH(ROWS($F$3:F715),$F$3:$F$1772,0)),"")</f>
        <v/>
      </c>
    </row>
    <row r="716" spans="1:7">
      <c r="A716" s="71">
        <v>287</v>
      </c>
      <c r="B716" s="60">
        <v>6450</v>
      </c>
      <c r="C716" s="1">
        <v>5.0227079999999997</v>
      </c>
      <c r="D716" s="70">
        <v>6.0059914700683831E-3</v>
      </c>
      <c r="E716" t="b">
        <f>EXACT(Anketa!$E$5,'Biotopi poligonos'!A716)</f>
        <v>0</v>
      </c>
      <c r="F716" t="str">
        <f>IF(E716=TRUE,COUNTIF($E$3:E716,TRUE),"")</f>
        <v/>
      </c>
      <c r="G716" t="str">
        <f>IFERROR(INDEX($B$3:$B$1772,MATCH(ROWS($F$3:F716),$F$3:$F$1772,0)),"")</f>
        <v/>
      </c>
    </row>
    <row r="717" spans="1:7">
      <c r="A717" s="71">
        <v>287</v>
      </c>
      <c r="B717" s="60">
        <v>7160</v>
      </c>
      <c r="C717" s="1">
        <v>0.100436</v>
      </c>
      <c r="D717" s="70">
        <v>1.2009811426182612E-4</v>
      </c>
      <c r="E717" t="b">
        <f>EXACT(Anketa!$E$5,'Biotopi poligonos'!A717)</f>
        <v>0</v>
      </c>
      <c r="F717" t="str">
        <f>IF(E717=TRUE,COUNTIF($E$3:E717,TRUE),"")</f>
        <v/>
      </c>
      <c r="G717" t="str">
        <f>IFERROR(INDEX($B$3:$B$1772,MATCH(ROWS($F$3:F717),$F$3:$F$1772,0)),"")</f>
        <v/>
      </c>
    </row>
    <row r="718" spans="1:7">
      <c r="A718" s="71">
        <v>287</v>
      </c>
      <c r="B718" s="60" t="s">
        <v>148</v>
      </c>
      <c r="C718" s="1">
        <v>1.362752</v>
      </c>
      <c r="D718" s="70">
        <v>1.6295346828481029E-3</v>
      </c>
      <c r="E718" t="b">
        <f>EXACT(Anketa!$E$5,'Biotopi poligonos'!A718)</f>
        <v>0</v>
      </c>
      <c r="F718" t="str">
        <f>IF(E718=TRUE,COUNTIF($E$3:E718,TRUE),"")</f>
        <v/>
      </c>
      <c r="G718" t="str">
        <f>IFERROR(INDEX($B$3:$B$1772,MATCH(ROWS($F$3:F718),$F$3:$F$1772,0)),"")</f>
        <v/>
      </c>
    </row>
    <row r="719" spans="1:7">
      <c r="A719" s="71">
        <v>287</v>
      </c>
      <c r="B719" s="60">
        <v>9060</v>
      </c>
      <c r="C719" s="1">
        <v>7.6139109999999999</v>
      </c>
      <c r="D719" s="70">
        <v>9.1044680518676049E-3</v>
      </c>
      <c r="E719" t="b">
        <f>EXACT(Anketa!$E$5,'Biotopi poligonos'!A719)</f>
        <v>0</v>
      </c>
      <c r="F719" t="str">
        <f>IF(E719=TRUE,COUNTIF($E$3:E719,TRUE),"")</f>
        <v/>
      </c>
      <c r="G719" t="str">
        <f>IFERROR(INDEX($B$3:$B$1772,MATCH(ROWS($F$3:F719),$F$3:$F$1772,0)),"")</f>
        <v/>
      </c>
    </row>
    <row r="720" spans="1:7">
      <c r="A720" s="71">
        <v>287</v>
      </c>
      <c r="B720" s="60">
        <v>9070</v>
      </c>
      <c r="C720" s="1">
        <v>0.37642100000000001</v>
      </c>
      <c r="D720" s="70">
        <v>4.5011203421632537E-4</v>
      </c>
      <c r="E720" t="b">
        <f>EXACT(Anketa!$E$5,'Biotopi poligonos'!A720)</f>
        <v>0</v>
      </c>
      <c r="F720" t="str">
        <f>IF(E720=TRUE,COUNTIF($E$3:E720,TRUE),"")</f>
        <v/>
      </c>
      <c r="G720" t="str">
        <f>IFERROR(INDEX($B$3:$B$1772,MATCH(ROWS($F$3:F720),$F$3:$F$1772,0)),"")</f>
        <v/>
      </c>
    </row>
    <row r="721" spans="1:7">
      <c r="A721" s="71">
        <v>287</v>
      </c>
      <c r="B721" s="60" t="s">
        <v>150</v>
      </c>
      <c r="C721" s="1">
        <v>5.5049429999999999</v>
      </c>
      <c r="D721" s="70">
        <v>6.582632456677286E-3</v>
      </c>
      <c r="E721" t="b">
        <f>EXACT(Anketa!$E$5,'Biotopi poligonos'!A721)</f>
        <v>0</v>
      </c>
      <c r="F721" t="str">
        <f>IF(E721=TRUE,COUNTIF($E$3:E721,TRUE),"")</f>
        <v/>
      </c>
      <c r="G721" t="str">
        <f>IFERROR(INDEX($B$3:$B$1772,MATCH(ROWS($F$3:F721),$F$3:$F$1772,0)),"")</f>
        <v/>
      </c>
    </row>
    <row r="722" spans="1:7">
      <c r="A722" s="71">
        <v>287</v>
      </c>
      <c r="B722" s="60" t="s">
        <v>151</v>
      </c>
      <c r="C722" s="1">
        <v>1.4442619999999999</v>
      </c>
      <c r="D722" s="70">
        <v>1.727001699589923E-3</v>
      </c>
      <c r="E722" t="b">
        <f>EXACT(Anketa!$E$5,'Biotopi poligonos'!A722)</f>
        <v>0</v>
      </c>
      <c r="F722" t="str">
        <f>IF(E722=TRUE,COUNTIF($E$3:E722,TRUE),"")</f>
        <v/>
      </c>
      <c r="G722" t="str">
        <f>IFERROR(INDEX($B$3:$B$1772,MATCH(ROWS($F$3:F722),$F$3:$F$1772,0)),"")</f>
        <v/>
      </c>
    </row>
    <row r="723" spans="1:7">
      <c r="A723" s="71">
        <v>288</v>
      </c>
      <c r="B723" s="60" t="s">
        <v>153</v>
      </c>
      <c r="C723" s="1">
        <v>2.6173030000000002</v>
      </c>
      <c r="D723" s="70">
        <v>0.11801022534683415</v>
      </c>
      <c r="E723" t="b">
        <f>EXACT(Anketa!$E$5,'Biotopi poligonos'!A723)</f>
        <v>0</v>
      </c>
      <c r="F723" t="str">
        <f>IF(E723=TRUE,COUNTIF($E$3:E723,TRUE),"")</f>
        <v/>
      </c>
      <c r="G723" t="str">
        <f>IFERROR(INDEX($B$3:$B$1772,MATCH(ROWS($F$3:F723),$F$3:$F$1772,0)),"")</f>
        <v/>
      </c>
    </row>
    <row r="724" spans="1:7">
      <c r="A724" s="71">
        <v>288</v>
      </c>
      <c r="B724" s="60">
        <v>9160</v>
      </c>
      <c r="C724" s="1">
        <v>3.603234</v>
      </c>
      <c r="D724" s="70">
        <v>0.16246435980754792</v>
      </c>
      <c r="E724" t="b">
        <f>EXACT(Anketa!$E$5,'Biotopi poligonos'!A724)</f>
        <v>0</v>
      </c>
      <c r="F724" t="str">
        <f>IF(E724=TRUE,COUNTIF($E$3:E724,TRUE),"")</f>
        <v/>
      </c>
      <c r="G724" t="str">
        <f>IFERROR(INDEX($B$3:$B$1772,MATCH(ROWS($F$3:F724),$F$3:$F$1772,0)),"")</f>
        <v/>
      </c>
    </row>
    <row r="725" spans="1:7">
      <c r="A725" s="71">
        <v>289</v>
      </c>
      <c r="B725" s="60" t="s">
        <v>154</v>
      </c>
      <c r="C725" s="1">
        <v>6.1531960000000003</v>
      </c>
      <c r="D725" s="70">
        <v>5.8920731637543425E-2</v>
      </c>
      <c r="E725" t="b">
        <f>EXACT(Anketa!$E$5,'Biotopi poligonos'!A725)</f>
        <v>0</v>
      </c>
      <c r="F725" t="str">
        <f>IF(E725=TRUE,COUNTIF($E$3:E725,TRUE),"")</f>
        <v/>
      </c>
      <c r="G725" t="str">
        <f>IFERROR(INDEX($B$3:$B$1772,MATCH(ROWS($F$3:F725),$F$3:$F$1772,0)),"")</f>
        <v/>
      </c>
    </row>
    <row r="726" spans="1:7">
      <c r="A726" s="71">
        <v>289</v>
      </c>
      <c r="B726" s="60" t="s">
        <v>148</v>
      </c>
      <c r="C726" s="1">
        <v>17.656773000000001</v>
      </c>
      <c r="D726" s="70">
        <v>0.16907473506743856</v>
      </c>
      <c r="E726" t="b">
        <f>EXACT(Anketa!$E$5,'Biotopi poligonos'!A726)</f>
        <v>0</v>
      </c>
      <c r="F726" t="str">
        <f>IF(E726=TRUE,COUNTIF($E$3:E726,TRUE),"")</f>
        <v/>
      </c>
      <c r="G726" t="str">
        <f>IFERROR(INDEX($B$3:$B$1772,MATCH(ROWS($F$3:F726),$F$3:$F$1772,0)),"")</f>
        <v/>
      </c>
    </row>
    <row r="727" spans="1:7">
      <c r="A727" s="71">
        <v>289</v>
      </c>
      <c r="B727" s="60" t="s">
        <v>151</v>
      </c>
      <c r="C727" s="1">
        <v>34.613793999999999</v>
      </c>
      <c r="D727" s="70">
        <v>0.33144890350172668</v>
      </c>
      <c r="E727" t="b">
        <f>EXACT(Anketa!$E$5,'Biotopi poligonos'!A727)</f>
        <v>0</v>
      </c>
      <c r="F727" t="str">
        <f>IF(E727=TRUE,COUNTIF($E$3:E727,TRUE),"")</f>
        <v/>
      </c>
      <c r="G727" t="str">
        <f>IFERROR(INDEX($B$3:$B$1772,MATCH(ROWS($F$3:F727),$F$3:$F$1772,0)),"")</f>
        <v/>
      </c>
    </row>
    <row r="728" spans="1:7">
      <c r="A728" s="71">
        <v>290</v>
      </c>
      <c r="B728" s="60" t="s">
        <v>154</v>
      </c>
      <c r="C728" s="1">
        <v>47.737661000000003</v>
      </c>
      <c r="D728" s="70">
        <v>0.37187562237104588</v>
      </c>
      <c r="E728" t="b">
        <f>EXACT(Anketa!$E$5,'Biotopi poligonos'!A728)</f>
        <v>0</v>
      </c>
      <c r="F728" t="str">
        <f>IF(E728=TRUE,COUNTIF($E$3:E728,TRUE),"")</f>
        <v/>
      </c>
      <c r="G728" t="str">
        <f>IFERROR(INDEX($B$3:$B$1772,MATCH(ROWS($F$3:F728),$F$3:$F$1772,0)),"")</f>
        <v/>
      </c>
    </row>
    <row r="729" spans="1:7">
      <c r="A729" s="71">
        <v>290</v>
      </c>
      <c r="B729" s="60" t="s">
        <v>148</v>
      </c>
      <c r="C729" s="1">
        <v>1.591842</v>
      </c>
      <c r="D729" s="70">
        <v>1.2400423943401215E-2</v>
      </c>
      <c r="E729" t="b">
        <f>EXACT(Anketa!$E$5,'Biotopi poligonos'!A729)</f>
        <v>0</v>
      </c>
      <c r="F729" t="str">
        <f>IF(E729=TRUE,COUNTIF($E$3:E729,TRUE),"")</f>
        <v/>
      </c>
      <c r="G729" t="str">
        <f>IFERROR(INDEX($B$3:$B$1772,MATCH(ROWS($F$3:F729),$F$3:$F$1772,0)),"")</f>
        <v/>
      </c>
    </row>
    <row r="730" spans="1:7">
      <c r="A730" s="71">
        <v>290</v>
      </c>
      <c r="B730" s="60" t="s">
        <v>151</v>
      </c>
      <c r="C730" s="1">
        <v>30.041249000000001</v>
      </c>
      <c r="D730" s="70">
        <v>0.23402085344480031</v>
      </c>
      <c r="E730" t="b">
        <f>EXACT(Anketa!$E$5,'Biotopi poligonos'!A730)</f>
        <v>0</v>
      </c>
      <c r="F730" t="str">
        <f>IF(E730=TRUE,COUNTIF($E$3:E730,TRUE),"")</f>
        <v/>
      </c>
      <c r="G730" t="str">
        <f>IFERROR(INDEX($B$3:$B$1772,MATCH(ROWS($F$3:F730),$F$3:$F$1772,0)),"")</f>
        <v/>
      </c>
    </row>
    <row r="731" spans="1:7">
      <c r="A731" s="71">
        <v>291</v>
      </c>
      <c r="B731" s="60">
        <v>3260</v>
      </c>
      <c r="C731" s="1">
        <v>9.3358999999999998E-2</v>
      </c>
      <c r="D731" s="70">
        <v>2.5682656432704357E-4</v>
      </c>
      <c r="E731" t="b">
        <f>EXACT(Anketa!$E$5,'Biotopi poligonos'!A731)</f>
        <v>0</v>
      </c>
      <c r="F731" t="str">
        <f>IF(E731=TRUE,COUNTIF($E$3:E731,TRUE),"")</f>
        <v/>
      </c>
      <c r="G731" t="str">
        <f>IFERROR(INDEX($B$3:$B$1772,MATCH(ROWS($F$3:F731),$F$3:$F$1772,0)),"")</f>
        <v/>
      </c>
    </row>
    <row r="732" spans="1:7">
      <c r="A732" s="71">
        <v>291</v>
      </c>
      <c r="B732" s="60" t="s">
        <v>148</v>
      </c>
      <c r="C732" s="1">
        <v>210.54427899999999</v>
      </c>
      <c r="D732" s="70">
        <v>0.57919818993653005</v>
      </c>
      <c r="E732" t="b">
        <f>EXACT(Anketa!$E$5,'Biotopi poligonos'!A732)</f>
        <v>0</v>
      </c>
      <c r="F732" t="str">
        <f>IF(E732=TRUE,COUNTIF($E$3:E732,TRUE),"")</f>
        <v/>
      </c>
      <c r="G732" t="str">
        <f>IFERROR(INDEX($B$3:$B$1772,MATCH(ROWS($F$3:F732),$F$3:$F$1772,0)),"")</f>
        <v/>
      </c>
    </row>
    <row r="733" spans="1:7">
      <c r="A733" s="71">
        <v>291</v>
      </c>
      <c r="B733" s="60">
        <v>9050</v>
      </c>
      <c r="C733" s="1">
        <v>4.6073120000000003</v>
      </c>
      <c r="D733" s="70">
        <v>1.2674515705424863E-2</v>
      </c>
      <c r="E733" t="b">
        <f>EXACT(Anketa!$E$5,'Biotopi poligonos'!A733)</f>
        <v>0</v>
      </c>
      <c r="F733" t="str">
        <f>IF(E733=TRUE,COUNTIF($E$3:E733,TRUE),"")</f>
        <v/>
      </c>
      <c r="G733" t="str">
        <f>IFERROR(INDEX($B$3:$B$1772,MATCH(ROWS($F$3:F733),$F$3:$F$1772,0)),"")</f>
        <v/>
      </c>
    </row>
    <row r="734" spans="1:7">
      <c r="A734" s="71">
        <v>291</v>
      </c>
      <c r="B734" s="60" t="s">
        <v>150</v>
      </c>
      <c r="C734" s="1">
        <v>7.3718839999999997</v>
      </c>
      <c r="D734" s="70">
        <v>2.0279733505473529E-2</v>
      </c>
      <c r="E734" t="b">
        <f>EXACT(Anketa!$E$5,'Biotopi poligonos'!A734)</f>
        <v>0</v>
      </c>
      <c r="F734" t="str">
        <f>IF(E734=TRUE,COUNTIF($E$3:E734,TRUE),"")</f>
        <v/>
      </c>
      <c r="G734" t="str">
        <f>IFERROR(INDEX($B$3:$B$1772,MATCH(ROWS($F$3:F734),$F$3:$F$1772,0)),"")</f>
        <v/>
      </c>
    </row>
    <row r="735" spans="1:7">
      <c r="A735" s="71">
        <v>291</v>
      </c>
      <c r="B735" s="60" t="s">
        <v>151</v>
      </c>
      <c r="C735" s="1">
        <v>5.5677060000000003</v>
      </c>
      <c r="D735" s="70">
        <v>1.5316517991442352E-2</v>
      </c>
      <c r="E735" t="b">
        <f>EXACT(Anketa!$E$5,'Biotopi poligonos'!A735)</f>
        <v>0</v>
      </c>
      <c r="F735" t="str">
        <f>IF(E735=TRUE,COUNTIF($E$3:E735,TRUE),"")</f>
        <v/>
      </c>
      <c r="G735" t="str">
        <f>IFERROR(INDEX($B$3:$B$1772,MATCH(ROWS($F$3:F735),$F$3:$F$1772,0)),"")</f>
        <v/>
      </c>
    </row>
    <row r="736" spans="1:7">
      <c r="A736" s="71">
        <v>291</v>
      </c>
      <c r="B736" s="60" t="s">
        <v>152</v>
      </c>
      <c r="C736" s="1">
        <v>2.0876030000000001</v>
      </c>
      <c r="D736" s="70">
        <v>5.7429054099640007E-3</v>
      </c>
      <c r="E736" t="b">
        <f>EXACT(Anketa!$E$5,'Biotopi poligonos'!A736)</f>
        <v>0</v>
      </c>
      <c r="F736" t="str">
        <f>IF(E736=TRUE,COUNTIF($E$3:E736,TRUE),"")</f>
        <v/>
      </c>
      <c r="G736" t="str">
        <f>IFERROR(INDEX($B$3:$B$1772,MATCH(ROWS($F$3:F736),$F$3:$F$1772,0)),"")</f>
        <v/>
      </c>
    </row>
    <row r="737" spans="1:7">
      <c r="A737" s="71">
        <v>292</v>
      </c>
      <c r="B737" s="60" t="s">
        <v>148</v>
      </c>
      <c r="C737" s="1">
        <v>0.65263800000000005</v>
      </c>
      <c r="D737" s="70">
        <v>9.7674105779477043E-3</v>
      </c>
      <c r="E737" t="b">
        <f>EXACT(Anketa!$E$5,'Biotopi poligonos'!A737)</f>
        <v>0</v>
      </c>
      <c r="F737" t="str">
        <f>IF(E737=TRUE,COUNTIF($E$3:E737,TRUE),"")</f>
        <v/>
      </c>
      <c r="G737" t="str">
        <f>IFERROR(INDEX($B$3:$B$1772,MATCH(ROWS($F$3:F737),$F$3:$F$1772,0)),"")</f>
        <v/>
      </c>
    </row>
    <row r="738" spans="1:7">
      <c r="A738" s="71">
        <v>292</v>
      </c>
      <c r="B738" s="60" t="s">
        <v>150</v>
      </c>
      <c r="C738" s="1">
        <v>13.41742</v>
      </c>
      <c r="D738" s="70">
        <v>0.2008057300322186</v>
      </c>
      <c r="E738" t="b">
        <f>EXACT(Anketa!$E$5,'Biotopi poligonos'!A738)</f>
        <v>0</v>
      </c>
      <c r="F738" t="str">
        <f>IF(E738=TRUE,COUNTIF($E$3:E738,TRUE),"")</f>
        <v/>
      </c>
      <c r="G738" t="str">
        <f>IFERROR(INDEX($B$3:$B$1772,MATCH(ROWS($F$3:F738),$F$3:$F$1772,0)),"")</f>
        <v/>
      </c>
    </row>
    <row r="739" spans="1:7">
      <c r="A739" s="71">
        <v>292</v>
      </c>
      <c r="B739" s="60" t="s">
        <v>151</v>
      </c>
      <c r="C739" s="1">
        <v>28.722642</v>
      </c>
      <c r="D739" s="70">
        <v>0.42986439235442159</v>
      </c>
      <c r="E739" t="b">
        <f>EXACT(Anketa!$E$5,'Biotopi poligonos'!A739)</f>
        <v>0</v>
      </c>
      <c r="F739" t="str">
        <f>IF(E739=TRUE,COUNTIF($E$3:E739,TRUE),"")</f>
        <v/>
      </c>
      <c r="G739" t="str">
        <f>IFERROR(INDEX($B$3:$B$1772,MATCH(ROWS($F$3:F739),$F$3:$F$1772,0)),"")</f>
        <v/>
      </c>
    </row>
    <row r="740" spans="1:7">
      <c r="A740" s="71">
        <v>293</v>
      </c>
      <c r="B740" s="60">
        <v>3260</v>
      </c>
      <c r="C740" s="1">
        <v>3.6077110000000001</v>
      </c>
      <c r="D740" s="70">
        <v>7.2339795447455228E-3</v>
      </c>
      <c r="E740" t="b">
        <f>EXACT(Anketa!$E$5,'Biotopi poligonos'!A740)</f>
        <v>0</v>
      </c>
      <c r="F740" t="str">
        <f>IF(E740=TRUE,COUNTIF($E$3:E740,TRUE),"")</f>
        <v/>
      </c>
      <c r="G740" t="str">
        <f>IFERROR(INDEX($B$3:$B$1772,MATCH(ROWS($F$3:F740),$F$3:$F$1772,0)),"")</f>
        <v/>
      </c>
    </row>
    <row r="741" spans="1:7">
      <c r="A741" s="71">
        <v>293</v>
      </c>
      <c r="B741" s="60">
        <v>6210</v>
      </c>
      <c r="C741" s="1">
        <v>2.429716</v>
      </c>
      <c r="D741" s="70">
        <v>4.8719301084651492E-3</v>
      </c>
      <c r="E741" t="b">
        <f>EXACT(Anketa!$E$5,'Biotopi poligonos'!A741)</f>
        <v>0</v>
      </c>
      <c r="F741" t="str">
        <f>IF(E741=TRUE,COUNTIF($E$3:E741,TRUE),"")</f>
        <v/>
      </c>
      <c r="G741" t="str">
        <f>IFERROR(INDEX($B$3:$B$1772,MATCH(ROWS($F$3:F741),$F$3:$F$1772,0)),"")</f>
        <v/>
      </c>
    </row>
    <row r="742" spans="1:7">
      <c r="A742" s="71">
        <v>293</v>
      </c>
      <c r="B742" s="60" t="s">
        <v>156</v>
      </c>
      <c r="C742" s="1">
        <v>2.6699000000000002</v>
      </c>
      <c r="D742" s="70">
        <v>5.3535335802995503E-3</v>
      </c>
      <c r="E742" t="b">
        <f>EXACT(Anketa!$E$5,'Biotopi poligonos'!A742)</f>
        <v>0</v>
      </c>
      <c r="F742" t="str">
        <f>IF(E742=TRUE,COUNTIF($E$3:E742,TRUE),"")</f>
        <v/>
      </c>
      <c r="G742" t="str">
        <f>IFERROR(INDEX($B$3:$B$1772,MATCH(ROWS($F$3:F742),$F$3:$F$1772,0)),"")</f>
        <v/>
      </c>
    </row>
    <row r="743" spans="1:7">
      <c r="A743" s="71">
        <v>293</v>
      </c>
      <c r="B743" s="60" t="s">
        <v>153</v>
      </c>
      <c r="C743" s="1">
        <v>53.967810999999998</v>
      </c>
      <c r="D743" s="70">
        <v>0.10821322463154404</v>
      </c>
      <c r="E743" t="b">
        <f>EXACT(Anketa!$E$5,'Biotopi poligonos'!A743)</f>
        <v>0</v>
      </c>
      <c r="F743" t="str">
        <f>IF(E743=TRUE,COUNTIF($E$3:E743,TRUE),"")</f>
        <v/>
      </c>
      <c r="G743" t="str">
        <f>IFERROR(INDEX($B$3:$B$1772,MATCH(ROWS($F$3:F743),$F$3:$F$1772,0)),"")</f>
        <v/>
      </c>
    </row>
    <row r="744" spans="1:7">
      <c r="A744" s="71">
        <v>293</v>
      </c>
      <c r="B744" s="60">
        <v>6410</v>
      </c>
      <c r="C744" s="1">
        <v>10.550205999999999</v>
      </c>
      <c r="D744" s="70">
        <v>2.1154680737135393E-2</v>
      </c>
      <c r="E744" t="b">
        <f>EXACT(Anketa!$E$5,'Biotopi poligonos'!A744)</f>
        <v>0</v>
      </c>
      <c r="F744" t="str">
        <f>IF(E744=TRUE,COUNTIF($E$3:E744,TRUE),"")</f>
        <v/>
      </c>
      <c r="G744" t="str">
        <f>IFERROR(INDEX($B$3:$B$1772,MATCH(ROWS($F$3:F744),$F$3:$F$1772,0)),"")</f>
        <v/>
      </c>
    </row>
    <row r="745" spans="1:7">
      <c r="A745" s="71">
        <v>293</v>
      </c>
      <c r="B745" s="60">
        <v>6450</v>
      </c>
      <c r="C745" s="1">
        <v>16.993877999999999</v>
      </c>
      <c r="D745" s="70">
        <v>3.4075170055999755E-2</v>
      </c>
      <c r="E745" t="b">
        <f>EXACT(Anketa!$E$5,'Biotopi poligonos'!A745)</f>
        <v>0</v>
      </c>
      <c r="F745" t="str">
        <f>IF(E745=TRUE,COUNTIF($E$3:E745,TRUE),"")</f>
        <v/>
      </c>
      <c r="G745" t="str">
        <f>IFERROR(INDEX($B$3:$B$1772,MATCH(ROWS($F$3:F745),$F$3:$F$1772,0)),"")</f>
        <v/>
      </c>
    </row>
    <row r="746" spans="1:7">
      <c r="A746" s="71">
        <v>293</v>
      </c>
      <c r="B746" s="60" t="s">
        <v>157</v>
      </c>
      <c r="C746" s="1">
        <v>2.1298119999999998</v>
      </c>
      <c r="D746" s="70">
        <v>4.2705794455691016E-3</v>
      </c>
      <c r="E746" t="b">
        <f>EXACT(Anketa!$E$5,'Biotopi poligonos'!A746)</f>
        <v>0</v>
      </c>
      <c r="F746" t="str">
        <f>IF(E746=TRUE,COUNTIF($E$3:E746,TRUE),"")</f>
        <v/>
      </c>
      <c r="G746" t="str">
        <f>IFERROR(INDEX($B$3:$B$1772,MATCH(ROWS($F$3:F746),$F$3:$F$1772,0)),"")</f>
        <v/>
      </c>
    </row>
    <row r="747" spans="1:7">
      <c r="A747" s="71">
        <v>293</v>
      </c>
      <c r="B747" s="60" t="s">
        <v>148</v>
      </c>
      <c r="C747" s="1">
        <v>8.6713090000000008</v>
      </c>
      <c r="D747" s="70">
        <v>1.7387221962116076E-2</v>
      </c>
      <c r="E747" t="b">
        <f>EXACT(Anketa!$E$5,'Biotopi poligonos'!A747)</f>
        <v>0</v>
      </c>
      <c r="F747" t="str">
        <f>IF(E747=TRUE,COUNTIF($E$3:E747,TRUE),"")</f>
        <v/>
      </c>
      <c r="G747" t="str">
        <f>IFERROR(INDEX($B$3:$B$1772,MATCH(ROWS($F$3:F747),$F$3:$F$1772,0)),"")</f>
        <v/>
      </c>
    </row>
    <row r="748" spans="1:7">
      <c r="A748" s="71">
        <v>293</v>
      </c>
      <c r="B748" s="60" t="s">
        <v>149</v>
      </c>
      <c r="C748" s="1">
        <v>11.458459</v>
      </c>
      <c r="D748" s="70">
        <v>2.297585865949496E-2</v>
      </c>
      <c r="E748" t="b">
        <f>EXACT(Anketa!$E$5,'Biotopi poligonos'!A748)</f>
        <v>0</v>
      </c>
      <c r="F748" t="str">
        <f>IF(E748=TRUE,COUNTIF($E$3:E748,TRUE),"")</f>
        <v/>
      </c>
      <c r="G748" t="str">
        <f>IFERROR(INDEX($B$3:$B$1772,MATCH(ROWS($F$3:F748),$F$3:$F$1772,0)),"")</f>
        <v/>
      </c>
    </row>
    <row r="749" spans="1:7">
      <c r="A749" s="71">
        <v>293</v>
      </c>
      <c r="B749" s="60">
        <v>9070</v>
      </c>
      <c r="C749" s="1">
        <v>3.1382560000000002</v>
      </c>
      <c r="D749" s="70">
        <v>6.2926547359738365E-3</v>
      </c>
      <c r="E749" t="b">
        <f>EXACT(Anketa!$E$5,'Biotopi poligonos'!A749)</f>
        <v>0</v>
      </c>
      <c r="F749" t="str">
        <f>IF(E749=TRUE,COUNTIF($E$3:E749,TRUE),"")</f>
        <v/>
      </c>
      <c r="G749" t="str">
        <f>IFERROR(INDEX($B$3:$B$1772,MATCH(ROWS($F$3:F749),$F$3:$F$1772,0)),"")</f>
        <v/>
      </c>
    </row>
    <row r="750" spans="1:7">
      <c r="A750" s="71">
        <v>293</v>
      </c>
      <c r="B750" s="60">
        <v>9160</v>
      </c>
      <c r="C750" s="1">
        <v>8.4877900000000004</v>
      </c>
      <c r="D750" s="70">
        <v>1.7019239966864198E-2</v>
      </c>
      <c r="E750" t="b">
        <f>EXACT(Anketa!$E$5,'Biotopi poligonos'!A750)</f>
        <v>0</v>
      </c>
      <c r="F750" t="str">
        <f>IF(E750=TRUE,COUNTIF($E$3:E750,TRUE),"")</f>
        <v/>
      </c>
      <c r="G750" t="str">
        <f>IFERROR(INDEX($B$3:$B$1772,MATCH(ROWS($F$3:F750),$F$3:$F$1772,0)),"")</f>
        <v/>
      </c>
    </row>
    <row r="751" spans="1:7">
      <c r="A751" s="71">
        <v>293</v>
      </c>
      <c r="B751" s="60" t="s">
        <v>158</v>
      </c>
      <c r="C751" s="1">
        <v>7.5166529999999998</v>
      </c>
      <c r="D751" s="70">
        <v>1.5071970578283588E-2</v>
      </c>
      <c r="E751" t="b">
        <f>EXACT(Anketa!$E$5,'Biotopi poligonos'!A751)</f>
        <v>0</v>
      </c>
      <c r="F751" t="str">
        <f>IF(E751=TRUE,COUNTIF($E$3:E751,TRUE),"")</f>
        <v/>
      </c>
      <c r="G751" t="str">
        <f>IFERROR(INDEX($B$3:$B$1772,MATCH(ROWS($F$3:F751),$F$3:$F$1772,0)),"")</f>
        <v/>
      </c>
    </row>
    <row r="752" spans="1:7">
      <c r="A752" s="71">
        <v>293</v>
      </c>
      <c r="B752" s="60" t="s">
        <v>152</v>
      </c>
      <c r="C752" s="1">
        <v>4.1321620000000001</v>
      </c>
      <c r="D752" s="70">
        <v>8.2855792450045873E-3</v>
      </c>
      <c r="E752" t="b">
        <f>EXACT(Anketa!$E$5,'Biotopi poligonos'!A752)</f>
        <v>0</v>
      </c>
      <c r="F752" t="str">
        <f>IF(E752=TRUE,COUNTIF($E$3:E752,TRUE),"")</f>
        <v/>
      </c>
      <c r="G752" t="str">
        <f>IFERROR(INDEX($B$3:$B$1772,MATCH(ROWS($F$3:F752),$F$3:$F$1772,0)),"")</f>
        <v/>
      </c>
    </row>
    <row r="753" spans="1:7">
      <c r="A753" s="71">
        <v>294</v>
      </c>
      <c r="B753" s="60">
        <v>6450</v>
      </c>
      <c r="C753" s="1">
        <v>91.451120000000003</v>
      </c>
      <c r="D753" s="70">
        <v>0.35967790779626396</v>
      </c>
      <c r="E753" t="b">
        <f>EXACT(Anketa!$E$5,'Biotopi poligonos'!A753)</f>
        <v>0</v>
      </c>
      <c r="F753" t="str">
        <f>IF(E753=TRUE,COUNTIF($E$3:E753,TRUE),"")</f>
        <v/>
      </c>
      <c r="G753" t="str">
        <f>IFERROR(INDEX($B$3:$B$1772,MATCH(ROWS($F$3:F753),$F$3:$F$1772,0)),"")</f>
        <v/>
      </c>
    </row>
    <row r="754" spans="1:7">
      <c r="A754" s="71">
        <v>294</v>
      </c>
      <c r="B754" s="60" t="s">
        <v>148</v>
      </c>
      <c r="C754" s="1">
        <v>13.532416</v>
      </c>
      <c r="D754" s="70">
        <v>5.3223088730992983E-2</v>
      </c>
      <c r="E754" t="b">
        <f>EXACT(Anketa!$E$5,'Biotopi poligonos'!A754)</f>
        <v>0</v>
      </c>
      <c r="F754" t="str">
        <f>IF(E754=TRUE,COUNTIF($E$3:E754,TRUE),"")</f>
        <v/>
      </c>
      <c r="G754" t="str">
        <f>IFERROR(INDEX($B$3:$B$1772,MATCH(ROWS($F$3:F754),$F$3:$F$1772,0)),"")</f>
        <v/>
      </c>
    </row>
    <row r="755" spans="1:7">
      <c r="A755" s="71">
        <v>294</v>
      </c>
      <c r="B755" s="60" t="s">
        <v>149</v>
      </c>
      <c r="C755" s="1">
        <v>6.9047239999999999</v>
      </c>
      <c r="D755" s="70">
        <v>2.7156328782311806E-2</v>
      </c>
      <c r="E755" t="b">
        <f>EXACT(Anketa!$E$5,'Biotopi poligonos'!A755)</f>
        <v>0</v>
      </c>
      <c r="F755" t="str">
        <f>IF(E755=TRUE,COUNTIF($E$3:E755,TRUE),"")</f>
        <v/>
      </c>
      <c r="G755" t="str">
        <f>IFERROR(INDEX($B$3:$B$1772,MATCH(ROWS($F$3:F755),$F$3:$F$1772,0)),"")</f>
        <v/>
      </c>
    </row>
    <row r="756" spans="1:7">
      <c r="A756" s="71">
        <v>294</v>
      </c>
      <c r="B756" s="60" t="s">
        <v>158</v>
      </c>
      <c r="C756" s="1">
        <v>0.82206199999999996</v>
      </c>
      <c r="D756" s="70">
        <v>3.2331757144014456E-3</v>
      </c>
      <c r="E756" t="b">
        <f>EXACT(Anketa!$E$5,'Biotopi poligonos'!A756)</f>
        <v>0</v>
      </c>
      <c r="F756" t="str">
        <f>IF(E756=TRUE,COUNTIF($E$3:E756,TRUE),"")</f>
        <v/>
      </c>
      <c r="G756" t="str">
        <f>IFERROR(INDEX($B$3:$B$1772,MATCH(ROWS($F$3:F756),$F$3:$F$1772,0)),"")</f>
        <v/>
      </c>
    </row>
    <row r="757" spans="1:7">
      <c r="A757" s="71">
        <v>294</v>
      </c>
      <c r="B757" s="60" t="s">
        <v>152</v>
      </c>
      <c r="C757" s="1">
        <v>6.7516319999999999</v>
      </c>
      <c r="D757" s="70">
        <v>2.6554216853443734E-2</v>
      </c>
      <c r="E757" t="b">
        <f>EXACT(Anketa!$E$5,'Biotopi poligonos'!A757)</f>
        <v>0</v>
      </c>
      <c r="F757" t="str">
        <f>IF(E757=TRUE,COUNTIF($E$3:E757,TRUE),"")</f>
        <v/>
      </c>
      <c r="G757" t="str">
        <f>IFERROR(INDEX($B$3:$B$1772,MATCH(ROWS($F$3:F757),$F$3:$F$1772,0)),"")</f>
        <v/>
      </c>
    </row>
    <row r="758" spans="1:7">
      <c r="A758" s="71">
        <v>295</v>
      </c>
      <c r="B758" s="60">
        <v>9050</v>
      </c>
      <c r="C758" s="1">
        <v>15.603123999999999</v>
      </c>
      <c r="D758" s="70">
        <v>5.1136455177914451E-2</v>
      </c>
      <c r="E758" t="b">
        <f>EXACT(Anketa!$E$5,'Biotopi poligonos'!A758)</f>
        <v>0</v>
      </c>
      <c r="F758" t="str">
        <f>IF(E758=TRUE,COUNTIF($E$3:E758,TRUE),"")</f>
        <v/>
      </c>
      <c r="G758" t="str">
        <f>IFERROR(INDEX($B$3:$B$1772,MATCH(ROWS($F$3:F758),$F$3:$F$1772,0)),"")</f>
        <v/>
      </c>
    </row>
    <row r="759" spans="1:7">
      <c r="A759" s="71">
        <v>295</v>
      </c>
      <c r="B759" s="60" t="s">
        <v>150</v>
      </c>
      <c r="C759" s="1">
        <v>47.137787000000003</v>
      </c>
      <c r="D759" s="70">
        <v>0.15448568710417085</v>
      </c>
      <c r="E759" t="b">
        <f>EXACT(Anketa!$E$5,'Biotopi poligonos'!A759)</f>
        <v>0</v>
      </c>
      <c r="F759" t="str">
        <f>IF(E759=TRUE,COUNTIF($E$3:E759,TRUE),"")</f>
        <v/>
      </c>
      <c r="G759" t="str">
        <f>IFERROR(INDEX($B$3:$B$1772,MATCH(ROWS($F$3:F759),$F$3:$F$1772,0)),"")</f>
        <v/>
      </c>
    </row>
    <row r="760" spans="1:7">
      <c r="A760" s="71">
        <v>295</v>
      </c>
      <c r="B760" s="60" t="s">
        <v>151</v>
      </c>
      <c r="C760" s="1">
        <v>98.406903999999997</v>
      </c>
      <c r="D760" s="70">
        <v>0.32251107121838746</v>
      </c>
      <c r="E760" t="b">
        <f>EXACT(Anketa!$E$5,'Biotopi poligonos'!A760)</f>
        <v>0</v>
      </c>
      <c r="F760" t="str">
        <f>IF(E760=TRUE,COUNTIF($E$3:E760,TRUE),"")</f>
        <v/>
      </c>
      <c r="G760" t="str">
        <f>IFERROR(INDEX($B$3:$B$1772,MATCH(ROWS($F$3:F760),$F$3:$F$1772,0)),"")</f>
        <v/>
      </c>
    </row>
    <row r="761" spans="1:7">
      <c r="A761" s="71">
        <v>295</v>
      </c>
      <c r="B761" s="60" t="s">
        <v>152</v>
      </c>
      <c r="C761" s="1">
        <v>2.8922970000000001</v>
      </c>
      <c r="D761" s="70">
        <v>9.4789874067344737E-3</v>
      </c>
      <c r="E761" t="b">
        <f>EXACT(Anketa!$E$5,'Biotopi poligonos'!A761)</f>
        <v>0</v>
      </c>
      <c r="F761" t="str">
        <f>IF(E761=TRUE,COUNTIF($E$3:E761,TRUE),"")</f>
        <v/>
      </c>
      <c r="G761" t="str">
        <f>IFERROR(INDEX($B$3:$B$1772,MATCH(ROWS($F$3:F761),$F$3:$F$1772,0)),"")</f>
        <v/>
      </c>
    </row>
    <row r="762" spans="1:7">
      <c r="A762" s="71">
        <v>297</v>
      </c>
      <c r="B762" s="60">
        <v>3260</v>
      </c>
      <c r="C762" s="1">
        <v>0.275841</v>
      </c>
      <c r="D762" s="70">
        <v>3.6252572544664768E-4</v>
      </c>
      <c r="E762" t="b">
        <f>EXACT(Anketa!$E$5,'Biotopi poligonos'!A762)</f>
        <v>0</v>
      </c>
      <c r="F762" t="str">
        <f>IF(E762=TRUE,COUNTIF($E$3:E762,TRUE),"")</f>
        <v/>
      </c>
      <c r="G762" t="str">
        <f>IFERROR(INDEX($B$3:$B$1772,MATCH(ROWS($F$3:F762),$F$3:$F$1772,0)),"")</f>
        <v/>
      </c>
    </row>
    <row r="763" spans="1:7">
      <c r="A763" s="71">
        <v>297</v>
      </c>
      <c r="B763" s="60" t="s">
        <v>153</v>
      </c>
      <c r="C763" s="1">
        <v>50.018591000000001</v>
      </c>
      <c r="D763" s="70">
        <v>6.573723988853783E-2</v>
      </c>
      <c r="E763" t="b">
        <f>EXACT(Anketa!$E$5,'Biotopi poligonos'!A763)</f>
        <v>0</v>
      </c>
      <c r="F763" t="str">
        <f>IF(E763=TRUE,COUNTIF($E$3:E763,TRUE),"")</f>
        <v/>
      </c>
      <c r="G763" t="str">
        <f>IFERROR(INDEX($B$3:$B$1772,MATCH(ROWS($F$3:F763),$F$3:$F$1772,0)),"")</f>
        <v/>
      </c>
    </row>
    <row r="764" spans="1:7">
      <c r="A764" s="71">
        <v>297</v>
      </c>
      <c r="B764" s="60">
        <v>6510</v>
      </c>
      <c r="C764" s="1">
        <v>9.4076149999999998</v>
      </c>
      <c r="D764" s="70">
        <v>1.23640156923654E-2</v>
      </c>
      <c r="E764" t="b">
        <f>EXACT(Anketa!$E$5,'Biotopi poligonos'!A764)</f>
        <v>0</v>
      </c>
      <c r="F764" t="str">
        <f>IF(E764=TRUE,COUNTIF($E$3:E764,TRUE),"")</f>
        <v/>
      </c>
      <c r="G764" t="str">
        <f>IFERROR(INDEX($B$3:$B$1772,MATCH(ROWS($F$3:F764),$F$3:$F$1772,0)),"")</f>
        <v/>
      </c>
    </row>
    <row r="765" spans="1:7">
      <c r="A765" s="71">
        <v>297</v>
      </c>
      <c r="B765" s="60" t="s">
        <v>148</v>
      </c>
      <c r="C765" s="1">
        <v>0.359288</v>
      </c>
      <c r="D765" s="70">
        <v>4.7219645681488668E-4</v>
      </c>
      <c r="E765" t="b">
        <f>EXACT(Anketa!$E$5,'Biotopi poligonos'!A765)</f>
        <v>0</v>
      </c>
      <c r="F765" t="str">
        <f>IF(E765=TRUE,COUNTIF($E$3:E765,TRUE),"")</f>
        <v/>
      </c>
      <c r="G765" t="str">
        <f>IFERROR(INDEX($B$3:$B$1772,MATCH(ROWS($F$3:F765),$F$3:$F$1772,0)),"")</f>
        <v/>
      </c>
    </row>
    <row r="766" spans="1:7">
      <c r="A766" s="71">
        <v>297</v>
      </c>
      <c r="B766" s="60" t="s">
        <v>158</v>
      </c>
      <c r="C766" s="1">
        <v>3.059469</v>
      </c>
      <c r="D766" s="70">
        <v>4.0209258910260974E-3</v>
      </c>
      <c r="E766" t="b">
        <f>EXACT(Anketa!$E$5,'Biotopi poligonos'!A766)</f>
        <v>0</v>
      </c>
      <c r="F766" t="str">
        <f>IF(E766=TRUE,COUNTIF($E$3:E766,TRUE),"")</f>
        <v/>
      </c>
      <c r="G766" t="str">
        <f>IFERROR(INDEX($B$3:$B$1772,MATCH(ROWS($F$3:F766),$F$3:$F$1772,0)),"")</f>
        <v/>
      </c>
    </row>
    <row r="767" spans="1:7">
      <c r="A767" s="71">
        <v>298</v>
      </c>
      <c r="B767" s="60" t="s">
        <v>154</v>
      </c>
      <c r="C767" s="1">
        <v>58.626120999999998</v>
      </c>
      <c r="D767" s="70">
        <v>0.22236540362852131</v>
      </c>
      <c r="E767" t="b">
        <f>EXACT(Anketa!$E$5,'Biotopi poligonos'!A767)</f>
        <v>0</v>
      </c>
      <c r="F767" t="str">
        <f>IF(E767=TRUE,COUNTIF($E$3:E767,TRUE),"")</f>
        <v/>
      </c>
      <c r="G767" t="str">
        <f>IFERROR(INDEX($B$3:$B$1772,MATCH(ROWS($F$3:F767),$F$3:$F$1772,0)),"")</f>
        <v/>
      </c>
    </row>
    <row r="768" spans="1:7">
      <c r="A768" s="71">
        <v>298</v>
      </c>
      <c r="B768" s="60" t="s">
        <v>148</v>
      </c>
      <c r="C768" s="1">
        <v>7.735671</v>
      </c>
      <c r="D768" s="70">
        <v>2.9340941800540532E-2</v>
      </c>
      <c r="E768" t="b">
        <f>EXACT(Anketa!$E$5,'Biotopi poligonos'!A768)</f>
        <v>0</v>
      </c>
      <c r="F768" t="str">
        <f>IF(E768=TRUE,COUNTIF($E$3:E768,TRUE),"")</f>
        <v/>
      </c>
      <c r="G768" t="str">
        <f>IFERROR(INDEX($B$3:$B$1772,MATCH(ROWS($F$3:F768),$F$3:$F$1772,0)),"")</f>
        <v/>
      </c>
    </row>
    <row r="769" spans="1:7">
      <c r="A769" s="71">
        <v>298</v>
      </c>
      <c r="B769" s="60" t="s">
        <v>150</v>
      </c>
      <c r="C769" s="1">
        <v>34.414579000000003</v>
      </c>
      <c r="D769" s="70">
        <v>0.13053245924356199</v>
      </c>
      <c r="E769" t="b">
        <f>EXACT(Anketa!$E$5,'Biotopi poligonos'!A769)</f>
        <v>0</v>
      </c>
      <c r="F769" t="str">
        <f>IF(E769=TRUE,COUNTIF($E$3:E769,TRUE),"")</f>
        <v/>
      </c>
      <c r="G769" t="str">
        <f>IFERROR(INDEX($B$3:$B$1772,MATCH(ROWS($F$3:F769),$F$3:$F$1772,0)),"")</f>
        <v/>
      </c>
    </row>
    <row r="770" spans="1:7">
      <c r="A770" s="71">
        <v>298</v>
      </c>
      <c r="B770" s="60">
        <v>9160</v>
      </c>
      <c r="C770" s="1">
        <v>4.1217129999999997</v>
      </c>
      <c r="D770" s="70">
        <v>1.5633413216711429E-2</v>
      </c>
      <c r="E770" t="b">
        <f>EXACT(Anketa!$E$5,'Biotopi poligonos'!A770)</f>
        <v>0</v>
      </c>
      <c r="F770" t="str">
        <f>IF(E770=TRUE,COUNTIF($E$3:E770,TRUE),"")</f>
        <v/>
      </c>
      <c r="G770" t="str">
        <f>IFERROR(INDEX($B$3:$B$1772,MATCH(ROWS($F$3:F770),$F$3:$F$1772,0)),"")</f>
        <v/>
      </c>
    </row>
    <row r="771" spans="1:7">
      <c r="A771" s="71">
        <v>298</v>
      </c>
      <c r="B771" s="60" t="s">
        <v>151</v>
      </c>
      <c r="C771" s="1">
        <v>76.022851000000003</v>
      </c>
      <c r="D771" s="70">
        <v>0.2883501698433355</v>
      </c>
      <c r="E771" t="b">
        <f>EXACT(Anketa!$E$5,'Biotopi poligonos'!A771)</f>
        <v>0</v>
      </c>
      <c r="F771" t="str">
        <f>IF(E771=TRUE,COUNTIF($E$3:E771,TRUE),"")</f>
        <v/>
      </c>
      <c r="G771" t="str">
        <f>IFERROR(INDEX($B$3:$B$1772,MATCH(ROWS($F$3:F771),$F$3:$F$1772,0)),"")</f>
        <v/>
      </c>
    </row>
    <row r="772" spans="1:7">
      <c r="A772" s="71">
        <v>299</v>
      </c>
      <c r="B772" s="60">
        <v>3260</v>
      </c>
      <c r="C772" s="1">
        <v>0.30232700000000001</v>
      </c>
      <c r="D772" s="70">
        <v>6.3466784875504945E-3</v>
      </c>
      <c r="E772" t="b">
        <f>EXACT(Anketa!$E$5,'Biotopi poligonos'!A772)</f>
        <v>0</v>
      </c>
      <c r="F772" t="str">
        <f>IF(E772=TRUE,COUNTIF($E$3:E772,TRUE),"")</f>
        <v/>
      </c>
      <c r="G772" t="str">
        <f>IFERROR(INDEX($B$3:$B$1772,MATCH(ROWS($F$3:F772),$F$3:$F$1772,0)),"")</f>
        <v/>
      </c>
    </row>
    <row r="773" spans="1:7">
      <c r="A773" s="71">
        <v>299</v>
      </c>
      <c r="B773" s="60" t="s">
        <v>153</v>
      </c>
      <c r="C773" s="1">
        <v>5.4538229999999999</v>
      </c>
      <c r="D773" s="70">
        <v>0.11449080336525716</v>
      </c>
      <c r="E773" t="b">
        <f>EXACT(Anketa!$E$5,'Biotopi poligonos'!A773)</f>
        <v>0</v>
      </c>
      <c r="F773" t="str">
        <f>IF(E773=TRUE,COUNTIF($E$3:E773,TRUE),"")</f>
        <v/>
      </c>
      <c r="G773" t="str">
        <f>IFERROR(INDEX($B$3:$B$1772,MATCH(ROWS($F$3:F773),$F$3:$F$1772,0)),"")</f>
        <v/>
      </c>
    </row>
    <row r="774" spans="1:7">
      <c r="A774" s="71">
        <v>299</v>
      </c>
      <c r="B774" s="60">
        <v>6410</v>
      </c>
      <c r="C774" s="1">
        <v>2.1121409999999998</v>
      </c>
      <c r="D774" s="70">
        <v>4.4339671439776761E-2</v>
      </c>
      <c r="E774" t="b">
        <f>EXACT(Anketa!$E$5,'Biotopi poligonos'!A774)</f>
        <v>0</v>
      </c>
      <c r="F774" t="str">
        <f>IF(E774=TRUE,COUNTIF($E$3:E774,TRUE),"")</f>
        <v/>
      </c>
      <c r="G774" t="str">
        <f>IFERROR(INDEX($B$3:$B$1772,MATCH(ROWS($F$3:F774),$F$3:$F$1772,0)),"")</f>
        <v/>
      </c>
    </row>
    <row r="775" spans="1:7">
      <c r="A775" s="71">
        <v>299</v>
      </c>
      <c r="B775" s="60">
        <v>7160</v>
      </c>
      <c r="C775" s="1">
        <v>5.9575480000000001</v>
      </c>
      <c r="D775" s="70">
        <v>0.12506538195447139</v>
      </c>
      <c r="E775" t="b">
        <f>EXACT(Anketa!$E$5,'Biotopi poligonos'!A775)</f>
        <v>0</v>
      </c>
      <c r="F775" t="str">
        <f>IF(E775=TRUE,COUNTIF($E$3:E775,TRUE),"")</f>
        <v/>
      </c>
      <c r="G775" t="str">
        <f>IFERROR(INDEX($B$3:$B$1772,MATCH(ROWS($F$3:F775),$F$3:$F$1772,0)),"")</f>
        <v/>
      </c>
    </row>
    <row r="776" spans="1:7">
      <c r="A776" s="71">
        <v>299</v>
      </c>
      <c r="B776" s="60">
        <v>7230</v>
      </c>
      <c r="C776" s="1">
        <v>0.28848000000000001</v>
      </c>
      <c r="D776" s="70">
        <v>6.0559917244856288E-3</v>
      </c>
      <c r="E776" t="b">
        <f>EXACT(Anketa!$E$5,'Biotopi poligonos'!A776)</f>
        <v>0</v>
      </c>
      <c r="F776" t="str">
        <f>IF(E776=TRUE,COUNTIF($E$3:E776,TRUE),"")</f>
        <v/>
      </c>
      <c r="G776" t="str">
        <f>IFERROR(INDEX($B$3:$B$1772,MATCH(ROWS($F$3:F776),$F$3:$F$1772,0)),"")</f>
        <v/>
      </c>
    </row>
    <row r="777" spans="1:7">
      <c r="A777" s="71">
        <v>299</v>
      </c>
      <c r="B777" s="60" t="s">
        <v>149</v>
      </c>
      <c r="C777" s="1">
        <v>2.6627000000000001E-2</v>
      </c>
      <c r="D777" s="70">
        <v>5.5897425002731152E-4</v>
      </c>
      <c r="E777" t="b">
        <f>EXACT(Anketa!$E$5,'Biotopi poligonos'!A777)</f>
        <v>0</v>
      </c>
      <c r="F777" t="str">
        <f>IF(E777=TRUE,COUNTIF($E$3:E777,TRUE),"")</f>
        <v/>
      </c>
      <c r="G777" t="str">
        <f>IFERROR(INDEX($B$3:$B$1772,MATCH(ROWS($F$3:F777),$F$3:$F$1772,0)),"")</f>
        <v/>
      </c>
    </row>
    <row r="778" spans="1:7">
      <c r="A778" s="71">
        <v>299</v>
      </c>
      <c r="B778" s="60">
        <v>9050</v>
      </c>
      <c r="C778" s="1">
        <v>0.74552300000000005</v>
      </c>
      <c r="D778" s="70">
        <v>1.5650586239648153E-2</v>
      </c>
      <c r="E778" t="b">
        <f>EXACT(Anketa!$E$5,'Biotopi poligonos'!A778)</f>
        <v>0</v>
      </c>
      <c r="F778" t="str">
        <f>IF(E778=TRUE,COUNTIF($E$3:E778,TRUE),"")</f>
        <v/>
      </c>
      <c r="G778" t="str">
        <f>IFERROR(INDEX($B$3:$B$1772,MATCH(ROWS($F$3:F778),$F$3:$F$1772,0)),"")</f>
        <v/>
      </c>
    </row>
    <row r="779" spans="1:7">
      <c r="A779" s="71">
        <v>300</v>
      </c>
      <c r="B779" s="60">
        <v>3260</v>
      </c>
      <c r="C779" s="1">
        <v>7.1984999999999993E-2</v>
      </c>
      <c r="D779" s="70">
        <v>1.3720720033957927E-4</v>
      </c>
      <c r="E779" t="b">
        <f>EXACT(Anketa!$E$5,'Biotopi poligonos'!A779)</f>
        <v>0</v>
      </c>
      <c r="F779" t="str">
        <f>IF(E779=TRUE,COUNTIF($E$3:E779,TRUE),"")</f>
        <v/>
      </c>
      <c r="G779" t="str">
        <f>IFERROR(INDEX($B$3:$B$1772,MATCH(ROWS($F$3:F779),$F$3:$F$1772,0)),"")</f>
        <v/>
      </c>
    </row>
    <row r="780" spans="1:7">
      <c r="A780" s="71">
        <v>300</v>
      </c>
      <c r="B780" s="60">
        <v>7120</v>
      </c>
      <c r="C780" s="1">
        <v>9.4283520000000003</v>
      </c>
      <c r="D780" s="70">
        <v>1.7970935357867236E-2</v>
      </c>
      <c r="E780" t="b">
        <f>EXACT(Anketa!$E$5,'Biotopi poligonos'!A780)</f>
        <v>0</v>
      </c>
      <c r="F780" t="str">
        <f>IF(E780=TRUE,COUNTIF($E$3:E780,TRUE),"")</f>
        <v/>
      </c>
      <c r="G780" t="str">
        <f>IFERROR(INDEX($B$3:$B$1772,MATCH(ROWS($F$3:F780),$F$3:$F$1772,0)),"")</f>
        <v/>
      </c>
    </row>
    <row r="781" spans="1:7">
      <c r="A781" s="71">
        <v>300</v>
      </c>
      <c r="B781" s="60" t="s">
        <v>148</v>
      </c>
      <c r="C781" s="1">
        <v>179.483825</v>
      </c>
      <c r="D781" s="70">
        <v>0.34210562109451953</v>
      </c>
      <c r="E781" t="b">
        <f>EXACT(Anketa!$E$5,'Biotopi poligonos'!A781)</f>
        <v>0</v>
      </c>
      <c r="F781" t="str">
        <f>IF(E781=TRUE,COUNTIF($E$3:E781,TRUE),"")</f>
        <v/>
      </c>
      <c r="G781" t="str">
        <f>IFERROR(INDEX($B$3:$B$1772,MATCH(ROWS($F$3:F781),$F$3:$F$1772,0)),"")</f>
        <v/>
      </c>
    </row>
    <row r="782" spans="1:7">
      <c r="A782" s="71">
        <v>300</v>
      </c>
      <c r="B782" s="60">
        <v>9050</v>
      </c>
      <c r="C782" s="1">
        <v>1.6590510000000001</v>
      </c>
      <c r="D782" s="70">
        <v>3.1622385626252601E-3</v>
      </c>
      <c r="E782" t="b">
        <f>EXACT(Anketa!$E$5,'Biotopi poligonos'!A782)</f>
        <v>0</v>
      </c>
      <c r="F782" t="str">
        <f>IF(E782=TRUE,COUNTIF($E$3:E782,TRUE),"")</f>
        <v/>
      </c>
      <c r="G782" t="str">
        <f>IFERROR(INDEX($B$3:$B$1772,MATCH(ROWS($F$3:F782),$F$3:$F$1772,0)),"")</f>
        <v/>
      </c>
    </row>
    <row r="783" spans="1:7">
      <c r="A783" s="71">
        <v>300</v>
      </c>
      <c r="B783" s="60" t="s">
        <v>150</v>
      </c>
      <c r="C783" s="1">
        <v>15.195627999999999</v>
      </c>
      <c r="D783" s="70">
        <v>2.8963667087333753E-2</v>
      </c>
      <c r="E783" t="b">
        <f>EXACT(Anketa!$E$5,'Biotopi poligonos'!A783)</f>
        <v>0</v>
      </c>
      <c r="F783" t="str">
        <f>IF(E783=TRUE,COUNTIF($E$3:E783,TRUE),"")</f>
        <v/>
      </c>
      <c r="G783" t="str">
        <f>IFERROR(INDEX($B$3:$B$1772,MATCH(ROWS($F$3:F783),$F$3:$F$1772,0)),"")</f>
        <v/>
      </c>
    </row>
    <row r="784" spans="1:7">
      <c r="A784" s="71">
        <v>300</v>
      </c>
      <c r="B784" s="60" t="s">
        <v>151</v>
      </c>
      <c r="C784" s="1">
        <v>76.236840000000001</v>
      </c>
      <c r="D784" s="70">
        <v>0.14531143125840731</v>
      </c>
      <c r="E784" t="b">
        <f>EXACT(Anketa!$E$5,'Biotopi poligonos'!A784)</f>
        <v>0</v>
      </c>
      <c r="F784" t="str">
        <f>IF(E784=TRUE,COUNTIF($E$3:E784,TRUE),"")</f>
        <v/>
      </c>
      <c r="G784" t="str">
        <f>IFERROR(INDEX($B$3:$B$1772,MATCH(ROWS($F$3:F784),$F$3:$F$1772,0)),"")</f>
        <v/>
      </c>
    </row>
    <row r="785" spans="1:7">
      <c r="A785" s="71">
        <v>302</v>
      </c>
      <c r="B785" s="60">
        <v>3150</v>
      </c>
      <c r="C785" s="1">
        <v>1.06277</v>
      </c>
      <c r="D785" s="70">
        <v>1.0064620647044467E-3</v>
      </c>
      <c r="E785" t="b">
        <f>EXACT(Anketa!$E$5,'Biotopi poligonos'!A785)</f>
        <v>0</v>
      </c>
      <c r="F785" t="str">
        <f>IF(E785=TRUE,COUNTIF($E$3:E785,TRUE),"")</f>
        <v/>
      </c>
      <c r="G785" t="str">
        <f>IFERROR(INDEX($B$3:$B$1772,MATCH(ROWS($F$3:F785),$F$3:$F$1772,0)),"")</f>
        <v/>
      </c>
    </row>
    <row r="786" spans="1:7">
      <c r="A786" s="71">
        <v>302</v>
      </c>
      <c r="B786" s="60">
        <v>6210</v>
      </c>
      <c r="C786" s="1">
        <v>15.717669000000001</v>
      </c>
      <c r="D786" s="70">
        <v>1.488491168745926E-2</v>
      </c>
      <c r="E786" t="b">
        <f>EXACT(Anketa!$E$5,'Biotopi poligonos'!A786)</f>
        <v>0</v>
      </c>
      <c r="F786" t="str">
        <f>IF(E786=TRUE,COUNTIF($E$3:E786,TRUE),"")</f>
        <v/>
      </c>
      <c r="G786" t="str">
        <f>IFERROR(INDEX($B$3:$B$1772,MATCH(ROWS($F$3:F786),$F$3:$F$1772,0)),"")</f>
        <v/>
      </c>
    </row>
    <row r="787" spans="1:7">
      <c r="A787" s="71">
        <v>302</v>
      </c>
      <c r="B787" s="60" t="s">
        <v>156</v>
      </c>
      <c r="C787" s="1">
        <v>1.338015</v>
      </c>
      <c r="D787" s="70">
        <v>1.2671239680321427E-3</v>
      </c>
      <c r="E787" t="b">
        <f>EXACT(Anketa!$E$5,'Biotopi poligonos'!A787)</f>
        <v>0</v>
      </c>
      <c r="F787" t="str">
        <f>IF(E787=TRUE,COUNTIF($E$3:E787,TRUE),"")</f>
        <v/>
      </c>
      <c r="G787" t="str">
        <f>IFERROR(INDEX($B$3:$B$1772,MATCH(ROWS($F$3:F787),$F$3:$F$1772,0)),"")</f>
        <v/>
      </c>
    </row>
    <row r="788" spans="1:7">
      <c r="A788" s="71">
        <v>302</v>
      </c>
      <c r="B788" s="60" t="s">
        <v>153</v>
      </c>
      <c r="C788" s="1">
        <v>108.35124500000001</v>
      </c>
      <c r="D788" s="70">
        <v>0.10261055332385875</v>
      </c>
      <c r="E788" t="b">
        <f>EXACT(Anketa!$E$5,'Biotopi poligonos'!A788)</f>
        <v>0</v>
      </c>
      <c r="F788" t="str">
        <f>IF(E788=TRUE,COUNTIF($E$3:E788,TRUE),"")</f>
        <v/>
      </c>
      <c r="G788" t="str">
        <f>IFERROR(INDEX($B$3:$B$1772,MATCH(ROWS($F$3:F788),$F$3:$F$1772,0)),"")</f>
        <v/>
      </c>
    </row>
    <row r="789" spans="1:7">
      <c r="A789" s="71">
        <v>302</v>
      </c>
      <c r="B789" s="60">
        <v>6410</v>
      </c>
      <c r="C789" s="1">
        <v>2.196564</v>
      </c>
      <c r="D789" s="70">
        <v>2.0801851187890684E-3</v>
      </c>
      <c r="E789" t="b">
        <f>EXACT(Anketa!$E$5,'Biotopi poligonos'!A789)</f>
        <v>0</v>
      </c>
      <c r="F789" t="str">
        <f>IF(E789=TRUE,COUNTIF($E$3:E789,TRUE),"")</f>
        <v/>
      </c>
      <c r="G789" t="str">
        <f>IFERROR(INDEX($B$3:$B$1772,MATCH(ROWS($F$3:F789),$F$3:$F$1772,0)),"")</f>
        <v/>
      </c>
    </row>
    <row r="790" spans="1:7">
      <c r="A790" s="71">
        <v>302</v>
      </c>
      <c r="B790" s="60">
        <v>6450</v>
      </c>
      <c r="C790" s="1">
        <v>0.39735599999999999</v>
      </c>
      <c r="D790" s="70">
        <v>3.763031890086285E-4</v>
      </c>
      <c r="E790" t="b">
        <f>EXACT(Anketa!$E$5,'Biotopi poligonos'!A790)</f>
        <v>0</v>
      </c>
      <c r="F790" t="str">
        <f>IF(E790=TRUE,COUNTIF($E$3:E790,TRUE),"")</f>
        <v/>
      </c>
      <c r="G790" t="str">
        <f>IFERROR(INDEX($B$3:$B$1772,MATCH(ROWS($F$3:F790),$F$3:$F$1772,0)),"")</f>
        <v/>
      </c>
    </row>
    <row r="791" spans="1:7">
      <c r="A791" s="71">
        <v>302</v>
      </c>
      <c r="B791" s="60">
        <v>6510</v>
      </c>
      <c r="C791" s="1">
        <v>3.2259120000000001</v>
      </c>
      <c r="D791" s="70">
        <v>3.0549959559216491E-3</v>
      </c>
      <c r="E791" t="b">
        <f>EXACT(Anketa!$E$5,'Biotopi poligonos'!A791)</f>
        <v>0</v>
      </c>
      <c r="F791" t="str">
        <f>IF(E791=TRUE,COUNTIF($E$3:E791,TRUE),"")</f>
        <v/>
      </c>
      <c r="G791" t="str">
        <f>IFERROR(INDEX($B$3:$B$1772,MATCH(ROWS($F$3:F791),$F$3:$F$1772,0)),"")</f>
        <v/>
      </c>
    </row>
    <row r="792" spans="1:7">
      <c r="A792" s="71">
        <v>302</v>
      </c>
      <c r="B792" s="60" t="s">
        <v>148</v>
      </c>
      <c r="C792" s="1">
        <v>32.270279000000002</v>
      </c>
      <c r="D792" s="70">
        <v>3.0560527330399382E-2</v>
      </c>
      <c r="E792" t="b">
        <f>EXACT(Anketa!$E$5,'Biotopi poligonos'!A792)</f>
        <v>0</v>
      </c>
      <c r="F792" t="str">
        <f>IF(E792=TRUE,COUNTIF($E$3:E792,TRUE),"")</f>
        <v/>
      </c>
      <c r="G792" t="str">
        <f>IFERROR(INDEX($B$3:$B$1772,MATCH(ROWS($F$3:F792),$F$3:$F$1772,0)),"")</f>
        <v/>
      </c>
    </row>
    <row r="793" spans="1:7">
      <c r="A793" s="71">
        <v>302</v>
      </c>
      <c r="B793" s="60">
        <v>9050</v>
      </c>
      <c r="C793" s="1">
        <v>11.745044</v>
      </c>
      <c r="D793" s="70">
        <v>1.1122765258978495E-2</v>
      </c>
      <c r="E793" t="b">
        <f>EXACT(Anketa!$E$5,'Biotopi poligonos'!A793)</f>
        <v>0</v>
      </c>
      <c r="F793" t="str">
        <f>IF(E793=TRUE,COUNTIF($E$3:E793,TRUE),"")</f>
        <v/>
      </c>
      <c r="G793" t="str">
        <f>IFERROR(INDEX($B$3:$B$1772,MATCH(ROWS($F$3:F793),$F$3:$F$1772,0)),"")</f>
        <v/>
      </c>
    </row>
    <row r="794" spans="1:7">
      <c r="A794" s="71">
        <v>302</v>
      </c>
      <c r="B794" s="60" t="s">
        <v>158</v>
      </c>
      <c r="C794" s="1">
        <v>10.856973</v>
      </c>
      <c r="D794" s="70">
        <v>1.0281746249913369E-2</v>
      </c>
      <c r="E794" t="b">
        <f>EXACT(Anketa!$E$5,'Biotopi poligonos'!A794)</f>
        <v>0</v>
      </c>
      <c r="F794" t="str">
        <f>IF(E794=TRUE,COUNTIF($E$3:E794,TRUE),"")</f>
        <v/>
      </c>
      <c r="G794" t="str">
        <f>IFERROR(INDEX($B$3:$B$1772,MATCH(ROWS($F$3:F794),$F$3:$F$1772,0)),"")</f>
        <v/>
      </c>
    </row>
    <row r="795" spans="1:7">
      <c r="A795" s="71">
        <v>302</v>
      </c>
      <c r="B795" s="60" t="s">
        <v>152</v>
      </c>
      <c r="C795" s="1">
        <v>4.8725949999999996</v>
      </c>
      <c r="D795" s="70">
        <v>4.6144340018711132E-3</v>
      </c>
      <c r="E795" t="b">
        <f>EXACT(Anketa!$E$5,'Biotopi poligonos'!A795)</f>
        <v>0</v>
      </c>
      <c r="F795" t="str">
        <f>IF(E795=TRUE,COUNTIF($E$3:E795,TRUE),"")</f>
        <v/>
      </c>
      <c r="G795" t="str">
        <f>IFERROR(INDEX($B$3:$B$1772,MATCH(ROWS($F$3:F795),$F$3:$F$1772,0)),"")</f>
        <v/>
      </c>
    </row>
    <row r="796" spans="1:7">
      <c r="A796" s="71">
        <v>305</v>
      </c>
      <c r="B796" s="60" t="s">
        <v>148</v>
      </c>
      <c r="C796" s="1">
        <v>7.9495630000000004</v>
      </c>
      <c r="D796" s="70">
        <v>6.0276402591466695E-2</v>
      </c>
      <c r="E796" t="b">
        <f>EXACT(Anketa!$E$5,'Biotopi poligonos'!A796)</f>
        <v>0</v>
      </c>
      <c r="F796" t="str">
        <f>IF(E796=TRUE,COUNTIF($E$3:E796,TRUE),"")</f>
        <v/>
      </c>
      <c r="G796" t="str">
        <f>IFERROR(INDEX($B$3:$B$1772,MATCH(ROWS($F$3:F796),$F$3:$F$1772,0)),"")</f>
        <v/>
      </c>
    </row>
    <row r="797" spans="1:7">
      <c r="A797" s="71">
        <v>305</v>
      </c>
      <c r="B797" s="60" t="s">
        <v>149</v>
      </c>
      <c r="C797" s="1">
        <v>7.4292600000000002</v>
      </c>
      <c r="D797" s="70">
        <v>5.6331280941691993E-2</v>
      </c>
      <c r="E797" t="b">
        <f>EXACT(Anketa!$E$5,'Biotopi poligonos'!A797)</f>
        <v>0</v>
      </c>
      <c r="F797" t="str">
        <f>IF(E797=TRUE,COUNTIF($E$3:E797,TRUE),"")</f>
        <v/>
      </c>
      <c r="G797" t="str">
        <f>IFERROR(INDEX($B$3:$B$1772,MATCH(ROWS($F$3:F797),$F$3:$F$1772,0)),"")</f>
        <v/>
      </c>
    </row>
    <row r="798" spans="1:7">
      <c r="A798" s="71">
        <v>305</v>
      </c>
      <c r="B798" s="60">
        <v>9050</v>
      </c>
      <c r="C798" s="1">
        <v>3.2340089999999999</v>
      </c>
      <c r="D798" s="70">
        <v>2.4521401801385383E-2</v>
      </c>
      <c r="E798" t="b">
        <f>EXACT(Anketa!$E$5,'Biotopi poligonos'!A798)</f>
        <v>0</v>
      </c>
      <c r="F798" t="str">
        <f>IF(E798=TRUE,COUNTIF($E$3:E798,TRUE),"")</f>
        <v/>
      </c>
      <c r="G798" t="str">
        <f>IFERROR(INDEX($B$3:$B$1772,MATCH(ROWS($F$3:F798),$F$3:$F$1772,0)),"")</f>
        <v/>
      </c>
    </row>
    <row r="799" spans="1:7">
      <c r="A799" s="71">
        <v>305</v>
      </c>
      <c r="B799" s="60" t="s">
        <v>150</v>
      </c>
      <c r="C799" s="1">
        <v>8.5145169999999997</v>
      </c>
      <c r="D799" s="70">
        <v>6.4560083939694188E-2</v>
      </c>
      <c r="E799" t="b">
        <f>EXACT(Anketa!$E$5,'Biotopi poligonos'!A799)</f>
        <v>0</v>
      </c>
      <c r="F799" t="str">
        <f>IF(E799=TRUE,COUNTIF($E$3:E799,TRUE),"")</f>
        <v/>
      </c>
      <c r="G799" t="str">
        <f>IFERROR(INDEX($B$3:$B$1772,MATCH(ROWS($F$3:F799),$F$3:$F$1772,0)),"")</f>
        <v/>
      </c>
    </row>
    <row r="800" spans="1:7">
      <c r="A800" s="71">
        <v>305</v>
      </c>
      <c r="B800" s="60" t="s">
        <v>152</v>
      </c>
      <c r="C800" s="1">
        <v>28.439025999999998</v>
      </c>
      <c r="D800" s="70">
        <v>0.21563476891562322</v>
      </c>
      <c r="E800" t="b">
        <f>EXACT(Anketa!$E$5,'Biotopi poligonos'!A800)</f>
        <v>0</v>
      </c>
      <c r="F800" t="str">
        <f>IF(E800=TRUE,COUNTIF($E$3:E800,TRUE),"")</f>
        <v/>
      </c>
      <c r="G800" t="str">
        <f>IFERROR(INDEX($B$3:$B$1772,MATCH(ROWS($F$3:F800),$F$3:$F$1772,0)),"")</f>
        <v/>
      </c>
    </row>
    <row r="801" spans="1:7">
      <c r="A801" s="71">
        <v>306</v>
      </c>
      <c r="B801" s="60">
        <v>3150</v>
      </c>
      <c r="C801" s="1">
        <v>19.24596</v>
      </c>
      <c r="D801" s="70">
        <v>0.13341367377371965</v>
      </c>
      <c r="E801" t="b">
        <f>EXACT(Anketa!$E$5,'Biotopi poligonos'!A801)</f>
        <v>0</v>
      </c>
      <c r="F801" t="str">
        <f>IF(E801=TRUE,COUNTIF($E$3:E801,TRUE),"")</f>
        <v/>
      </c>
      <c r="G801" t="str">
        <f>IFERROR(INDEX($B$3:$B$1772,MATCH(ROWS($F$3:F801),$F$3:$F$1772,0)),"")</f>
        <v/>
      </c>
    </row>
    <row r="802" spans="1:7">
      <c r="A802" s="71">
        <v>306</v>
      </c>
      <c r="B802" s="60" t="s">
        <v>153</v>
      </c>
      <c r="C802" s="1">
        <v>9.5158000000000006E-2</v>
      </c>
      <c r="D802" s="70">
        <v>6.5963861345236176E-4</v>
      </c>
      <c r="E802" t="b">
        <f>EXACT(Anketa!$E$5,'Biotopi poligonos'!A802)</f>
        <v>0</v>
      </c>
      <c r="F802" t="str">
        <f>IF(E802=TRUE,COUNTIF($E$3:E802,TRUE),"")</f>
        <v/>
      </c>
      <c r="G802" t="str">
        <f>IFERROR(INDEX($B$3:$B$1772,MATCH(ROWS($F$3:F802),$F$3:$F$1772,0)),"")</f>
        <v/>
      </c>
    </row>
    <row r="803" spans="1:7">
      <c r="A803" s="71">
        <v>306</v>
      </c>
      <c r="B803" s="60" t="s">
        <v>154</v>
      </c>
      <c r="C803" s="1">
        <v>22.773505</v>
      </c>
      <c r="D803" s="70">
        <v>0.15786674017581734</v>
      </c>
      <c r="E803" t="b">
        <f>EXACT(Anketa!$E$5,'Biotopi poligonos'!A803)</f>
        <v>0</v>
      </c>
      <c r="F803" t="str">
        <f>IF(E803=TRUE,COUNTIF($E$3:E803,TRUE),"")</f>
        <v/>
      </c>
      <c r="G803" t="str">
        <f>IFERROR(INDEX($B$3:$B$1772,MATCH(ROWS($F$3:F803),$F$3:$F$1772,0)),"")</f>
        <v/>
      </c>
    </row>
    <row r="804" spans="1:7">
      <c r="A804" s="71">
        <v>306</v>
      </c>
      <c r="B804" s="60">
        <v>7140</v>
      </c>
      <c r="C804" s="1">
        <v>1.4143619999999999</v>
      </c>
      <c r="D804" s="70">
        <v>9.8044072868251654E-3</v>
      </c>
      <c r="E804" t="b">
        <f>EXACT(Anketa!$E$5,'Biotopi poligonos'!A804)</f>
        <v>0</v>
      </c>
      <c r="F804" t="str">
        <f>IF(E804=TRUE,COUNTIF($E$3:E804,TRUE),"")</f>
        <v/>
      </c>
      <c r="G804" t="str">
        <f>IFERROR(INDEX($B$3:$B$1772,MATCH(ROWS($F$3:F804),$F$3:$F$1772,0)),"")</f>
        <v/>
      </c>
    </row>
    <row r="805" spans="1:7">
      <c r="A805" s="71">
        <v>306</v>
      </c>
      <c r="B805" s="60" t="s">
        <v>148</v>
      </c>
      <c r="C805" s="1">
        <v>14.156359999999999</v>
      </c>
      <c r="D805" s="70">
        <v>9.8132386997756102E-2</v>
      </c>
      <c r="E805" t="b">
        <f>EXACT(Anketa!$E$5,'Biotopi poligonos'!A805)</f>
        <v>0</v>
      </c>
      <c r="F805" t="str">
        <f>IF(E805=TRUE,COUNTIF($E$3:E805,TRUE),"")</f>
        <v/>
      </c>
      <c r="G805" t="str">
        <f>IFERROR(INDEX($B$3:$B$1772,MATCH(ROWS($F$3:F805),$F$3:$F$1772,0)),"")</f>
        <v/>
      </c>
    </row>
    <row r="806" spans="1:7">
      <c r="A806" s="71">
        <v>306</v>
      </c>
      <c r="B806" s="60" t="s">
        <v>149</v>
      </c>
      <c r="C806" s="1">
        <v>0.49490499999999998</v>
      </c>
      <c r="D806" s="70">
        <v>3.4306989216948765E-3</v>
      </c>
      <c r="E806" t="b">
        <f>EXACT(Anketa!$E$5,'Biotopi poligonos'!A806)</f>
        <v>0</v>
      </c>
      <c r="F806" t="str">
        <f>IF(E806=TRUE,COUNTIF($E$3:E806,TRUE),"")</f>
        <v/>
      </c>
      <c r="G806" t="str">
        <f>IFERROR(INDEX($B$3:$B$1772,MATCH(ROWS($F$3:F806),$F$3:$F$1772,0)),"")</f>
        <v/>
      </c>
    </row>
    <row r="807" spans="1:7">
      <c r="A807" s="71">
        <v>306</v>
      </c>
      <c r="B807" s="60" t="s">
        <v>150</v>
      </c>
      <c r="C807" s="1">
        <v>1.0565119999999999</v>
      </c>
      <c r="D807" s="70">
        <v>7.323778460831265E-3</v>
      </c>
      <c r="E807" t="b">
        <f>EXACT(Anketa!$E$5,'Biotopi poligonos'!A807)</f>
        <v>0</v>
      </c>
      <c r="F807" t="str">
        <f>IF(E807=TRUE,COUNTIF($E$3:E807,TRUE),"")</f>
        <v/>
      </c>
      <c r="G807" t="str">
        <f>IFERROR(INDEX($B$3:$B$1772,MATCH(ROWS($F$3:F807),$F$3:$F$1772,0)),"")</f>
        <v/>
      </c>
    </row>
    <row r="808" spans="1:7">
      <c r="A808" s="71">
        <v>306</v>
      </c>
      <c r="B808" s="60" t="s">
        <v>158</v>
      </c>
      <c r="C808" s="1">
        <v>1.4154999999999999E-2</v>
      </c>
      <c r="D808" s="70">
        <v>9.8122959429771328E-5</v>
      </c>
      <c r="E808" t="b">
        <f>EXACT(Anketa!$E$5,'Biotopi poligonos'!A808)</f>
        <v>0</v>
      </c>
      <c r="F808" t="str">
        <f>IF(E808=TRUE,COUNTIF($E$3:E808,TRUE),"")</f>
        <v/>
      </c>
      <c r="G808" t="str">
        <f>IFERROR(INDEX($B$3:$B$1772,MATCH(ROWS($F$3:F808),$F$3:$F$1772,0)),"")</f>
        <v/>
      </c>
    </row>
    <row r="809" spans="1:7">
      <c r="A809" s="71">
        <v>306</v>
      </c>
      <c r="B809" s="60" t="s">
        <v>151</v>
      </c>
      <c r="C809" s="1">
        <v>10.013335</v>
      </c>
      <c r="D809" s="70">
        <v>6.9412791519725139E-2</v>
      </c>
      <c r="E809" t="b">
        <f>EXACT(Anketa!$E$5,'Biotopi poligonos'!A809)</f>
        <v>0</v>
      </c>
      <c r="F809" t="str">
        <f>IF(E809=TRUE,COUNTIF($E$3:E809,TRUE),"")</f>
        <v/>
      </c>
      <c r="G809" t="str">
        <f>IFERROR(INDEX($B$3:$B$1772,MATCH(ROWS($F$3:F809),$F$3:$F$1772,0)),"")</f>
        <v/>
      </c>
    </row>
    <row r="810" spans="1:7">
      <c r="A810" s="71">
        <v>306</v>
      </c>
      <c r="B810" s="60" t="s">
        <v>152</v>
      </c>
      <c r="C810" s="1">
        <v>1.543588</v>
      </c>
      <c r="D810" s="70">
        <v>1.0700206478296141E-2</v>
      </c>
      <c r="E810" t="b">
        <f>EXACT(Anketa!$E$5,'Biotopi poligonos'!A810)</f>
        <v>0</v>
      </c>
      <c r="F810" t="str">
        <f>IF(E810=TRUE,COUNTIF($E$3:E810,TRUE),"")</f>
        <v/>
      </c>
      <c r="G810" t="str">
        <f>IFERROR(INDEX($B$3:$B$1772,MATCH(ROWS($F$3:F810),$F$3:$F$1772,0)),"")</f>
        <v/>
      </c>
    </row>
    <row r="811" spans="1:7">
      <c r="A811" s="71">
        <v>308</v>
      </c>
      <c r="B811" s="60">
        <v>3150</v>
      </c>
      <c r="C811" s="1">
        <v>68.118442000000002</v>
      </c>
      <c r="D811" s="70">
        <v>0.78823814862276309</v>
      </c>
      <c r="E811" t="b">
        <f>EXACT(Anketa!$E$5,'Biotopi poligonos'!A811)</f>
        <v>0</v>
      </c>
      <c r="F811" t="str">
        <f>IF(E811=TRUE,COUNTIF($E$3:E811,TRUE),"")</f>
        <v/>
      </c>
      <c r="G811" t="str">
        <f>IFERROR(INDEX($B$3:$B$1772,MATCH(ROWS($F$3:F811),$F$3:$F$1772,0)),"")</f>
        <v/>
      </c>
    </row>
    <row r="812" spans="1:7">
      <c r="A812" s="71">
        <v>308</v>
      </c>
      <c r="B812" s="60">
        <v>7140</v>
      </c>
      <c r="C812" s="1">
        <v>3.2279979999999999</v>
      </c>
      <c r="D812" s="70">
        <v>3.7353044088676922E-2</v>
      </c>
      <c r="E812" t="b">
        <f>EXACT(Anketa!$E$5,'Biotopi poligonos'!A812)</f>
        <v>0</v>
      </c>
      <c r="F812" t="str">
        <f>IF(E812=TRUE,COUNTIF($E$3:E812,TRUE),"")</f>
        <v/>
      </c>
      <c r="G812" t="str">
        <f>IFERROR(INDEX($B$3:$B$1772,MATCH(ROWS($F$3:F812),$F$3:$F$1772,0)),"")</f>
        <v/>
      </c>
    </row>
    <row r="813" spans="1:7">
      <c r="A813" s="71">
        <v>308</v>
      </c>
      <c r="B813" s="60" t="s">
        <v>148</v>
      </c>
      <c r="C813" s="1">
        <v>0.50251599999999996</v>
      </c>
      <c r="D813" s="70">
        <v>5.8149051837286057E-3</v>
      </c>
      <c r="E813" t="b">
        <f>EXACT(Anketa!$E$5,'Biotopi poligonos'!A813)</f>
        <v>0</v>
      </c>
      <c r="F813" t="str">
        <f>IF(E813=TRUE,COUNTIF($E$3:E813,TRUE),"")</f>
        <v/>
      </c>
      <c r="G813" t="str">
        <f>IFERROR(INDEX($B$3:$B$1772,MATCH(ROWS($F$3:F813),$F$3:$F$1772,0)),"")</f>
        <v/>
      </c>
    </row>
    <row r="814" spans="1:7">
      <c r="A814" s="71">
        <v>308</v>
      </c>
      <c r="B814" s="60" t="s">
        <v>151</v>
      </c>
      <c r="C814" s="1">
        <v>2.2902670000000001</v>
      </c>
      <c r="D814" s="70">
        <v>2.6502012772573538E-2</v>
      </c>
      <c r="E814" t="b">
        <f>EXACT(Anketa!$E$5,'Biotopi poligonos'!A814)</f>
        <v>0</v>
      </c>
      <c r="F814" t="str">
        <f>IF(E814=TRUE,COUNTIF($E$3:E814,TRUE),"")</f>
        <v/>
      </c>
      <c r="G814" t="str">
        <f>IFERROR(INDEX($B$3:$B$1772,MATCH(ROWS($F$3:F814),$F$3:$F$1772,0)),"")</f>
        <v/>
      </c>
    </row>
    <row r="815" spans="1:7">
      <c r="A815" s="71">
        <v>311</v>
      </c>
      <c r="B815" s="60">
        <v>3150</v>
      </c>
      <c r="C815" s="1">
        <v>7.6512999999999998E-2</v>
      </c>
      <c r="D815" s="70">
        <v>5.9166897481466546E-4</v>
      </c>
      <c r="E815" t="b">
        <f>EXACT(Anketa!$E$5,'Biotopi poligonos'!A815)</f>
        <v>0</v>
      </c>
      <c r="F815" t="str">
        <f>IF(E815=TRUE,COUNTIF($E$3:E815,TRUE),"")</f>
        <v/>
      </c>
      <c r="G815" t="str">
        <f>IFERROR(INDEX($B$3:$B$1772,MATCH(ROWS($F$3:F815),$F$3:$F$1772,0)),"")</f>
        <v/>
      </c>
    </row>
    <row r="816" spans="1:7">
      <c r="A816" s="71">
        <v>311</v>
      </c>
      <c r="B816" s="60" t="s">
        <v>153</v>
      </c>
      <c r="C816" s="1">
        <v>7.1473999999999996E-2</v>
      </c>
      <c r="D816" s="70">
        <v>5.5270278653174498E-4</v>
      </c>
      <c r="E816" t="b">
        <f>EXACT(Anketa!$E$5,'Biotopi poligonos'!A816)</f>
        <v>0</v>
      </c>
      <c r="F816" t="str">
        <f>IF(E816=TRUE,COUNTIF($E$3:E816,TRUE),"")</f>
        <v/>
      </c>
      <c r="G816" t="str">
        <f>IFERROR(INDEX($B$3:$B$1772,MATCH(ROWS($F$3:F816),$F$3:$F$1772,0)),"")</f>
        <v/>
      </c>
    </row>
    <row r="817" spans="1:7">
      <c r="A817" s="71">
        <v>311</v>
      </c>
      <c r="B817" s="60">
        <v>7140</v>
      </c>
      <c r="C817" s="1">
        <v>1.9587429999999999</v>
      </c>
      <c r="D817" s="70">
        <v>1.5146804631048349E-2</v>
      </c>
      <c r="E817" t="b">
        <f>EXACT(Anketa!$E$5,'Biotopi poligonos'!A817)</f>
        <v>0</v>
      </c>
      <c r="F817" t="str">
        <f>IF(E817=TRUE,COUNTIF($E$3:E817,TRUE),"")</f>
        <v/>
      </c>
      <c r="G817" t="str">
        <f>IFERROR(INDEX($B$3:$B$1772,MATCH(ROWS($F$3:F817),$F$3:$F$1772,0)),"")</f>
        <v/>
      </c>
    </row>
    <row r="818" spans="1:7">
      <c r="A818" s="71">
        <v>311</v>
      </c>
      <c r="B818" s="60" t="s">
        <v>150</v>
      </c>
      <c r="C818" s="1">
        <v>9.8636300000000006</v>
      </c>
      <c r="D818" s="70">
        <v>7.6274670318131288E-2</v>
      </c>
      <c r="E818" t="b">
        <f>EXACT(Anketa!$E$5,'Biotopi poligonos'!A818)</f>
        <v>0</v>
      </c>
      <c r="F818" t="str">
        <f>IF(E818=TRUE,COUNTIF($E$3:E818,TRUE),"")</f>
        <v/>
      </c>
      <c r="G818" t="str">
        <f>IFERROR(INDEX($B$3:$B$1772,MATCH(ROWS($F$3:F818),$F$3:$F$1772,0)),"")</f>
        <v/>
      </c>
    </row>
    <row r="819" spans="1:7">
      <c r="A819" s="71">
        <v>311</v>
      </c>
      <c r="B819" s="60" t="s">
        <v>151</v>
      </c>
      <c r="C819" s="1">
        <v>28.848659999999999</v>
      </c>
      <c r="D819" s="70">
        <v>0.2230844050942565</v>
      </c>
      <c r="E819" t="b">
        <f>EXACT(Anketa!$E$5,'Biotopi poligonos'!A819)</f>
        <v>0</v>
      </c>
      <c r="F819" t="str">
        <f>IF(E819=TRUE,COUNTIF($E$3:E819,TRUE),"")</f>
        <v/>
      </c>
      <c r="G819" t="str">
        <f>IFERROR(INDEX($B$3:$B$1772,MATCH(ROWS($F$3:F819),$F$3:$F$1772,0)),"")</f>
        <v/>
      </c>
    </row>
    <row r="820" spans="1:7">
      <c r="A820" s="71">
        <v>311</v>
      </c>
      <c r="B820" s="60" t="s">
        <v>152</v>
      </c>
      <c r="C820" s="1">
        <v>9.3564810000000005</v>
      </c>
      <c r="D820" s="70">
        <v>7.2352927229920358E-2</v>
      </c>
      <c r="E820" t="b">
        <f>EXACT(Anketa!$E$5,'Biotopi poligonos'!A820)</f>
        <v>0</v>
      </c>
      <c r="F820" t="str">
        <f>IF(E820=TRUE,COUNTIF($E$3:E820,TRUE),"")</f>
        <v/>
      </c>
      <c r="G820" t="str">
        <f>IFERROR(INDEX($B$3:$B$1772,MATCH(ROWS($F$3:F820),$F$3:$F$1772,0)),"")</f>
        <v/>
      </c>
    </row>
    <row r="821" spans="1:7">
      <c r="A821" s="71">
        <v>312</v>
      </c>
      <c r="B821" s="60">
        <v>3260</v>
      </c>
      <c r="C821" s="1">
        <v>2.3246959999999999</v>
      </c>
      <c r="D821" s="70">
        <v>3.12722442834644E-3</v>
      </c>
      <c r="E821" t="b">
        <f>EXACT(Anketa!$E$5,'Biotopi poligonos'!A821)</f>
        <v>0</v>
      </c>
      <c r="F821" t="str">
        <f>IF(E821=TRUE,COUNTIF($E$3:E821,TRUE),"")</f>
        <v/>
      </c>
      <c r="G821" t="str">
        <f>IFERROR(INDEX($B$3:$B$1772,MATCH(ROWS($F$3:F821),$F$3:$F$1772,0)),"")</f>
        <v/>
      </c>
    </row>
    <row r="822" spans="1:7">
      <c r="A822" s="71">
        <v>312</v>
      </c>
      <c r="B822" s="60" t="s">
        <v>153</v>
      </c>
      <c r="C822" s="1">
        <v>40.258937000000003</v>
      </c>
      <c r="D822" s="70">
        <v>5.415707311651087E-2</v>
      </c>
      <c r="E822" t="b">
        <f>EXACT(Anketa!$E$5,'Biotopi poligonos'!A822)</f>
        <v>0</v>
      </c>
      <c r="F822" t="str">
        <f>IF(E822=TRUE,COUNTIF($E$3:E822,TRUE),"")</f>
        <v/>
      </c>
      <c r="G822" t="str">
        <f>IFERROR(INDEX($B$3:$B$1772,MATCH(ROWS($F$3:F822),$F$3:$F$1772,0)),"")</f>
        <v/>
      </c>
    </row>
    <row r="823" spans="1:7">
      <c r="A823" s="71">
        <v>312</v>
      </c>
      <c r="B823" s="60">
        <v>6450</v>
      </c>
      <c r="C823" s="1">
        <v>111.896086</v>
      </c>
      <c r="D823" s="70">
        <v>0.15052470240218682</v>
      </c>
      <c r="E823" t="b">
        <f>EXACT(Anketa!$E$5,'Biotopi poligonos'!A823)</f>
        <v>0</v>
      </c>
      <c r="F823" t="str">
        <f>IF(E823=TRUE,COUNTIF($E$3:E823,TRUE),"")</f>
        <v/>
      </c>
      <c r="G823" t="str">
        <f>IFERROR(INDEX($B$3:$B$1772,MATCH(ROWS($F$3:F823),$F$3:$F$1772,0)),"")</f>
        <v/>
      </c>
    </row>
    <row r="824" spans="1:7">
      <c r="A824" s="71">
        <v>312</v>
      </c>
      <c r="B824" s="60" t="s">
        <v>148</v>
      </c>
      <c r="C824" s="1">
        <v>1.282589</v>
      </c>
      <c r="D824" s="70">
        <v>1.7253626505695507E-3</v>
      </c>
      <c r="E824" t="b">
        <f>EXACT(Anketa!$E$5,'Biotopi poligonos'!A824)</f>
        <v>0</v>
      </c>
      <c r="F824" t="str">
        <f>IF(E824=TRUE,COUNTIF($E$3:E824,TRUE),"")</f>
        <v/>
      </c>
      <c r="G824" t="str">
        <f>IFERROR(INDEX($B$3:$B$1772,MATCH(ROWS($F$3:F824),$F$3:$F$1772,0)),"")</f>
        <v/>
      </c>
    </row>
    <row r="825" spans="1:7">
      <c r="A825" s="71">
        <v>313</v>
      </c>
      <c r="B825" s="60" t="s">
        <v>154</v>
      </c>
      <c r="C825" s="1">
        <v>50.789396000000004</v>
      </c>
      <c r="D825" s="70">
        <v>0.1103542282050719</v>
      </c>
      <c r="E825" t="b">
        <f>EXACT(Anketa!$E$5,'Biotopi poligonos'!A825)</f>
        <v>0</v>
      </c>
      <c r="F825" t="str">
        <f>IF(E825=TRUE,COUNTIF($E$3:E825,TRUE),"")</f>
        <v/>
      </c>
      <c r="G825" t="str">
        <f>IFERROR(INDEX($B$3:$B$1772,MATCH(ROWS($F$3:F825),$F$3:$F$1772,0)),"")</f>
        <v/>
      </c>
    </row>
    <row r="826" spans="1:7">
      <c r="A826" s="71">
        <v>313</v>
      </c>
      <c r="B826" s="60" t="s">
        <v>148</v>
      </c>
      <c r="C826" s="1">
        <v>47.283278000000003</v>
      </c>
      <c r="D826" s="70">
        <v>0.10273620207446167</v>
      </c>
      <c r="E826" t="b">
        <f>EXACT(Anketa!$E$5,'Biotopi poligonos'!A826)</f>
        <v>0</v>
      </c>
      <c r="F826" t="str">
        <f>IF(E826=TRUE,COUNTIF($E$3:E826,TRUE),"")</f>
        <v/>
      </c>
      <c r="G826" t="str">
        <f>IFERROR(INDEX($B$3:$B$1772,MATCH(ROWS($F$3:F826),$F$3:$F$1772,0)),"")</f>
        <v/>
      </c>
    </row>
    <row r="827" spans="1:7">
      <c r="A827" s="71">
        <v>313</v>
      </c>
      <c r="B827" s="60" t="s">
        <v>149</v>
      </c>
      <c r="C827" s="1">
        <v>105.70751799999999</v>
      </c>
      <c r="D827" s="70">
        <v>0.22967927329483784</v>
      </c>
      <c r="E827" t="b">
        <f>EXACT(Anketa!$E$5,'Biotopi poligonos'!A827)</f>
        <v>0</v>
      </c>
      <c r="F827" t="str">
        <f>IF(E827=TRUE,COUNTIF($E$3:E827,TRUE),"")</f>
        <v/>
      </c>
      <c r="G827" t="str">
        <f>IFERROR(INDEX($B$3:$B$1772,MATCH(ROWS($F$3:F827),$F$3:$F$1772,0)),"")</f>
        <v/>
      </c>
    </row>
    <row r="828" spans="1:7">
      <c r="A828" s="71">
        <v>313</v>
      </c>
      <c r="B828" s="60">
        <v>9050</v>
      </c>
      <c r="C828" s="1">
        <v>44.780555999999997</v>
      </c>
      <c r="D828" s="70">
        <v>9.7298335581191026E-2</v>
      </c>
      <c r="E828" t="b">
        <f>EXACT(Anketa!$E$5,'Biotopi poligonos'!A828)</f>
        <v>0</v>
      </c>
      <c r="F828" t="str">
        <f>IF(E828=TRUE,COUNTIF($E$3:E828,TRUE),"")</f>
        <v/>
      </c>
      <c r="G828" t="str">
        <f>IFERROR(INDEX($B$3:$B$1772,MATCH(ROWS($F$3:F828),$F$3:$F$1772,0)),"")</f>
        <v/>
      </c>
    </row>
    <row r="829" spans="1:7">
      <c r="A829" s="71">
        <v>313</v>
      </c>
      <c r="B829" s="60" t="s">
        <v>150</v>
      </c>
      <c r="C829" s="1">
        <v>17.865179999999999</v>
      </c>
      <c r="D829" s="70">
        <v>3.8817121405513196E-2</v>
      </c>
      <c r="E829" t="b">
        <f>EXACT(Anketa!$E$5,'Biotopi poligonos'!A829)</f>
        <v>0</v>
      </c>
      <c r="F829" t="str">
        <f>IF(E829=TRUE,COUNTIF($E$3:E829,TRUE),"")</f>
        <v/>
      </c>
      <c r="G829" t="str">
        <f>IFERROR(INDEX($B$3:$B$1772,MATCH(ROWS($F$3:F829),$F$3:$F$1772,0)),"")</f>
        <v/>
      </c>
    </row>
    <row r="830" spans="1:7">
      <c r="A830" s="71">
        <v>313</v>
      </c>
      <c r="B830" s="60" t="s">
        <v>151</v>
      </c>
      <c r="C830" s="1">
        <v>39.225270000000002</v>
      </c>
      <c r="D830" s="70">
        <v>8.5227916413606511E-2</v>
      </c>
      <c r="E830" t="b">
        <f>EXACT(Anketa!$E$5,'Biotopi poligonos'!A830)</f>
        <v>0</v>
      </c>
      <c r="F830" t="str">
        <f>IF(E830=TRUE,COUNTIF($E$3:E830,TRUE),"")</f>
        <v/>
      </c>
      <c r="G830" t="str">
        <f>IFERROR(INDEX($B$3:$B$1772,MATCH(ROWS($F$3:F830),$F$3:$F$1772,0)),"")</f>
        <v/>
      </c>
    </row>
    <row r="831" spans="1:7">
      <c r="A831" s="71">
        <v>313</v>
      </c>
      <c r="B831" s="60" t="s">
        <v>152</v>
      </c>
      <c r="C831" s="1">
        <v>47.745953</v>
      </c>
      <c r="D831" s="70">
        <v>0.10374149346510514</v>
      </c>
      <c r="E831" t="b">
        <f>EXACT(Anketa!$E$5,'Biotopi poligonos'!A831)</f>
        <v>0</v>
      </c>
      <c r="F831" t="str">
        <f>IF(E831=TRUE,COUNTIF($E$3:E831,TRUE),"")</f>
        <v/>
      </c>
      <c r="G831" t="str">
        <f>IFERROR(INDEX($B$3:$B$1772,MATCH(ROWS($F$3:F831),$F$3:$F$1772,0)),"")</f>
        <v/>
      </c>
    </row>
    <row r="832" spans="1:7">
      <c r="A832" s="71">
        <v>315</v>
      </c>
      <c r="B832" s="60">
        <v>3150</v>
      </c>
      <c r="C832" s="1">
        <v>3.9845419999999998</v>
      </c>
      <c r="D832" s="70">
        <v>5.3726213704477291E-3</v>
      </c>
      <c r="E832" t="b">
        <f>EXACT(Anketa!$E$5,'Biotopi poligonos'!A832)</f>
        <v>0</v>
      </c>
      <c r="F832" t="str">
        <f>IF(E832=TRUE,COUNTIF($E$3:E832,TRUE),"")</f>
        <v/>
      </c>
      <c r="G832" t="str">
        <f>IFERROR(INDEX($B$3:$B$1772,MATCH(ROWS($F$3:F832),$F$3:$F$1772,0)),"")</f>
        <v/>
      </c>
    </row>
    <row r="833" spans="1:7">
      <c r="A833" s="71">
        <v>315</v>
      </c>
      <c r="B833" s="60">
        <v>3160</v>
      </c>
      <c r="C833" s="1">
        <v>10.336425</v>
      </c>
      <c r="D833" s="70">
        <v>1.3937285100528534E-2</v>
      </c>
      <c r="E833" t="b">
        <f>EXACT(Anketa!$E$5,'Biotopi poligonos'!A833)</f>
        <v>0</v>
      </c>
      <c r="F833" t="str">
        <f>IF(E833=TRUE,COUNTIF($E$3:E833,TRUE),"")</f>
        <v/>
      </c>
      <c r="G833" t="str">
        <f>IFERROR(INDEX($B$3:$B$1772,MATCH(ROWS($F$3:F833),$F$3:$F$1772,0)),"")</f>
        <v/>
      </c>
    </row>
    <row r="834" spans="1:7">
      <c r="A834" s="71">
        <v>315</v>
      </c>
      <c r="B834" s="60" t="s">
        <v>154</v>
      </c>
      <c r="C834" s="1">
        <v>377.58421099999998</v>
      </c>
      <c r="D834" s="70">
        <v>0.50912175129845394</v>
      </c>
      <c r="E834" t="b">
        <f>EXACT(Anketa!$E$5,'Biotopi poligonos'!A834)</f>
        <v>0</v>
      </c>
      <c r="F834" t="str">
        <f>IF(E834=TRUE,COUNTIF($E$3:E834,TRUE),"")</f>
        <v/>
      </c>
      <c r="G834" t="str">
        <f>IFERROR(INDEX($B$3:$B$1772,MATCH(ROWS($F$3:F834),$F$3:$F$1772,0)),"")</f>
        <v/>
      </c>
    </row>
    <row r="835" spans="1:7">
      <c r="A835" s="71">
        <v>315</v>
      </c>
      <c r="B835" s="60">
        <v>7140</v>
      </c>
      <c r="C835" s="1">
        <v>1.6170850000000001</v>
      </c>
      <c r="D835" s="70">
        <v>2.1804226003466561E-3</v>
      </c>
      <c r="E835" t="b">
        <f>EXACT(Anketa!$E$5,'Biotopi poligonos'!A835)</f>
        <v>0</v>
      </c>
      <c r="F835" t="str">
        <f>IF(E835=TRUE,COUNTIF($E$3:E835,TRUE),"")</f>
        <v/>
      </c>
      <c r="G835" t="str">
        <f>IFERROR(INDEX($B$3:$B$1772,MATCH(ROWS($F$3:F835),$F$3:$F$1772,0)),"")</f>
        <v/>
      </c>
    </row>
    <row r="836" spans="1:7">
      <c r="A836" s="71">
        <v>315</v>
      </c>
      <c r="B836" s="60" t="s">
        <v>148</v>
      </c>
      <c r="C836" s="1">
        <v>73.531745999999998</v>
      </c>
      <c r="D836" s="70">
        <v>9.9147713831585743E-2</v>
      </c>
      <c r="E836" t="b">
        <f>EXACT(Anketa!$E$5,'Biotopi poligonos'!A836)</f>
        <v>0</v>
      </c>
      <c r="F836" t="str">
        <f>IF(E836=TRUE,COUNTIF($E$3:E836,TRUE),"")</f>
        <v/>
      </c>
      <c r="G836" t="str">
        <f>IFERROR(INDEX($B$3:$B$1772,MATCH(ROWS($F$3:F836),$F$3:$F$1772,0)),"")</f>
        <v/>
      </c>
    </row>
    <row r="837" spans="1:7">
      <c r="A837" s="71">
        <v>315</v>
      </c>
      <c r="B837" s="60" t="s">
        <v>149</v>
      </c>
      <c r="C837" s="1">
        <v>3.7844980000000001</v>
      </c>
      <c r="D837" s="70">
        <v>5.1028888216554597E-3</v>
      </c>
      <c r="E837" t="b">
        <f>EXACT(Anketa!$E$5,'Biotopi poligonos'!A837)</f>
        <v>0</v>
      </c>
      <c r="F837" t="str">
        <f>IF(E837=TRUE,COUNTIF($E$3:E837,TRUE),"")</f>
        <v/>
      </c>
      <c r="G837" t="str">
        <f>IFERROR(INDEX($B$3:$B$1772,MATCH(ROWS($F$3:F837),$F$3:$F$1772,0)),"")</f>
        <v/>
      </c>
    </row>
    <row r="838" spans="1:7">
      <c r="A838" s="71">
        <v>315</v>
      </c>
      <c r="B838" s="60">
        <v>9050</v>
      </c>
      <c r="C838" s="1">
        <v>16.019649000000001</v>
      </c>
      <c r="D838" s="70">
        <v>2.160035170026357E-2</v>
      </c>
      <c r="E838" t="b">
        <f>EXACT(Anketa!$E$5,'Biotopi poligonos'!A838)</f>
        <v>0</v>
      </c>
      <c r="F838" t="str">
        <f>IF(E838=TRUE,COUNTIF($E$3:E838,TRUE),"")</f>
        <v/>
      </c>
      <c r="G838" t="str">
        <f>IFERROR(INDEX($B$3:$B$1772,MATCH(ROWS($F$3:F838),$F$3:$F$1772,0)),"")</f>
        <v/>
      </c>
    </row>
    <row r="839" spans="1:7">
      <c r="A839" s="71">
        <v>315</v>
      </c>
      <c r="B839" s="60">
        <v>9060</v>
      </c>
      <c r="C839" s="1">
        <v>1.649135</v>
      </c>
      <c r="D839" s="70">
        <v>2.2236377339612222E-3</v>
      </c>
      <c r="E839" t="b">
        <f>EXACT(Anketa!$E$5,'Biotopi poligonos'!A839)</f>
        <v>0</v>
      </c>
      <c r="F839" t="str">
        <f>IF(E839=TRUE,COUNTIF($E$3:E839,TRUE),"")</f>
        <v/>
      </c>
      <c r="G839" t="str">
        <f>IFERROR(INDEX($B$3:$B$1772,MATCH(ROWS($F$3:F839),$F$3:$F$1772,0)),"")</f>
        <v/>
      </c>
    </row>
    <row r="840" spans="1:7">
      <c r="A840" s="71">
        <v>315</v>
      </c>
      <c r="B840" s="60" t="s">
        <v>150</v>
      </c>
      <c r="C840" s="1">
        <v>32.957908000000003</v>
      </c>
      <c r="D840" s="70">
        <v>4.4439325986788493E-2</v>
      </c>
      <c r="E840" t="b">
        <f>EXACT(Anketa!$E$5,'Biotopi poligonos'!A840)</f>
        <v>0</v>
      </c>
      <c r="F840" t="str">
        <f>IF(E840=TRUE,COUNTIF($E$3:E840,TRUE),"")</f>
        <v/>
      </c>
      <c r="G840" t="str">
        <f>IFERROR(INDEX($B$3:$B$1772,MATCH(ROWS($F$3:F840),$F$3:$F$1772,0)),"")</f>
        <v/>
      </c>
    </row>
    <row r="841" spans="1:7">
      <c r="A841" s="71">
        <v>315</v>
      </c>
      <c r="B841" s="60" t="s">
        <v>151</v>
      </c>
      <c r="C841" s="1">
        <v>67.644570000000002</v>
      </c>
      <c r="D841" s="70">
        <v>9.1209645268326284E-2</v>
      </c>
      <c r="E841" t="b">
        <f>EXACT(Anketa!$E$5,'Biotopi poligonos'!A841)</f>
        <v>0</v>
      </c>
      <c r="F841" t="str">
        <f>IF(E841=TRUE,COUNTIF($E$3:E841,TRUE),"")</f>
        <v/>
      </c>
      <c r="G841" t="str">
        <f>IFERROR(INDEX($B$3:$B$1772,MATCH(ROWS($F$3:F841),$F$3:$F$1772,0)),"")</f>
        <v/>
      </c>
    </row>
    <row r="842" spans="1:7">
      <c r="A842" s="71">
        <v>315</v>
      </c>
      <c r="B842" s="60" t="s">
        <v>152</v>
      </c>
      <c r="C842" s="1">
        <v>29.925526000000001</v>
      </c>
      <c r="D842" s="70">
        <v>4.0350564885371809E-2</v>
      </c>
      <c r="E842" t="b">
        <f>EXACT(Anketa!$E$5,'Biotopi poligonos'!A842)</f>
        <v>0</v>
      </c>
      <c r="F842" t="str">
        <f>IF(E842=TRUE,COUNTIF($E$3:E842,TRUE),"")</f>
        <v/>
      </c>
      <c r="G842" t="str">
        <f>IFERROR(INDEX($B$3:$B$1772,MATCH(ROWS($F$3:F842),$F$3:$F$1772,0)),"")</f>
        <v/>
      </c>
    </row>
    <row r="843" spans="1:7">
      <c r="A843" s="71">
        <v>316</v>
      </c>
      <c r="B843" s="60">
        <v>3150</v>
      </c>
      <c r="C843" s="1">
        <v>0.84167199999999998</v>
      </c>
      <c r="D843" s="70">
        <v>5.8723338659773848E-3</v>
      </c>
      <c r="E843" t="b">
        <f>EXACT(Anketa!$E$5,'Biotopi poligonos'!A843)</f>
        <v>0</v>
      </c>
      <c r="F843" t="str">
        <f>IF(E843=TRUE,COUNTIF($E$3:E843,TRUE),"")</f>
        <v/>
      </c>
      <c r="G843" t="str">
        <f>IFERROR(INDEX($B$3:$B$1772,MATCH(ROWS($F$3:F843),$F$3:$F$1772,0)),"")</f>
        <v/>
      </c>
    </row>
    <row r="844" spans="1:7">
      <c r="A844" s="71">
        <v>316</v>
      </c>
      <c r="B844" s="60">
        <v>6210</v>
      </c>
      <c r="C844" s="1">
        <v>32.003579000000002</v>
      </c>
      <c r="D844" s="70">
        <v>0.22328852664004822</v>
      </c>
      <c r="E844" t="b">
        <f>EXACT(Anketa!$E$5,'Biotopi poligonos'!A844)</f>
        <v>0</v>
      </c>
      <c r="F844" t="str">
        <f>IF(E844=TRUE,COUNTIF($E$3:E844,TRUE),"")</f>
        <v/>
      </c>
      <c r="G844" t="str">
        <f>IFERROR(INDEX($B$3:$B$1772,MATCH(ROWS($F$3:F844),$F$3:$F$1772,0)),"")</f>
        <v/>
      </c>
    </row>
    <row r="845" spans="1:7">
      <c r="A845" s="71">
        <v>316</v>
      </c>
      <c r="B845" s="60" t="s">
        <v>153</v>
      </c>
      <c r="C845" s="1">
        <v>3.7966880000000001</v>
      </c>
      <c r="D845" s="70">
        <v>2.6489439497749654E-2</v>
      </c>
      <c r="E845" t="b">
        <f>EXACT(Anketa!$E$5,'Biotopi poligonos'!A845)</f>
        <v>0</v>
      </c>
      <c r="F845" t="str">
        <f>IF(E845=TRUE,COUNTIF($E$3:E845,TRUE),"")</f>
        <v/>
      </c>
      <c r="G845" t="str">
        <f>IFERROR(INDEX($B$3:$B$1772,MATCH(ROWS($F$3:F845),$F$3:$F$1772,0)),"")</f>
        <v/>
      </c>
    </row>
    <row r="846" spans="1:7">
      <c r="A846" s="71">
        <v>316</v>
      </c>
      <c r="B846" s="60">
        <v>7140</v>
      </c>
      <c r="C846" s="1">
        <v>0.45202799999999999</v>
      </c>
      <c r="D846" s="70">
        <v>3.1537930842062295E-3</v>
      </c>
      <c r="E846" t="b">
        <f>EXACT(Anketa!$E$5,'Biotopi poligonos'!A846)</f>
        <v>0</v>
      </c>
      <c r="F846" t="str">
        <f>IF(E846=TRUE,COUNTIF($E$3:E846,TRUE),"")</f>
        <v/>
      </c>
      <c r="G846" t="str">
        <f>IFERROR(INDEX($B$3:$B$1772,MATCH(ROWS($F$3:F846),$F$3:$F$1772,0)),"")</f>
        <v/>
      </c>
    </row>
    <row r="847" spans="1:7">
      <c r="A847" s="71">
        <v>316</v>
      </c>
      <c r="B847" s="60" t="s">
        <v>152</v>
      </c>
      <c r="C847" s="1">
        <v>0.55832499999999996</v>
      </c>
      <c r="D847" s="70">
        <v>3.8954257783576302E-3</v>
      </c>
      <c r="E847" t="b">
        <f>EXACT(Anketa!$E$5,'Biotopi poligonos'!A847)</f>
        <v>0</v>
      </c>
      <c r="F847" t="str">
        <f>IF(E847=TRUE,COUNTIF($E$3:E847,TRUE),"")</f>
        <v/>
      </c>
      <c r="G847" t="str">
        <f>IFERROR(INDEX($B$3:$B$1772,MATCH(ROWS($F$3:F847),$F$3:$F$1772,0)),"")</f>
        <v/>
      </c>
    </row>
    <row r="848" spans="1:7">
      <c r="A848" s="71">
        <v>317</v>
      </c>
      <c r="B848" s="60" t="s">
        <v>148</v>
      </c>
      <c r="C848" s="1">
        <v>30.537676000000001</v>
      </c>
      <c r="D848" s="70">
        <v>3.0429768783907008E-2</v>
      </c>
      <c r="E848" t="b">
        <f>EXACT(Anketa!$E$5,'Biotopi poligonos'!A848)</f>
        <v>0</v>
      </c>
      <c r="F848" t="str">
        <f>IF(E848=TRUE,COUNTIF($E$3:E848,TRUE),"")</f>
        <v/>
      </c>
      <c r="G848" t="str">
        <f>IFERROR(INDEX($B$3:$B$1772,MATCH(ROWS($F$3:F848),$F$3:$F$1772,0)),"")</f>
        <v/>
      </c>
    </row>
    <row r="849" spans="1:7">
      <c r="A849" s="71">
        <v>317</v>
      </c>
      <c r="B849" s="60" t="s">
        <v>149</v>
      </c>
      <c r="C849" s="1">
        <v>0.37808999999999998</v>
      </c>
      <c r="D849" s="70">
        <v>3.7675399003864602E-4</v>
      </c>
      <c r="E849" t="b">
        <f>EXACT(Anketa!$E$5,'Biotopi poligonos'!A849)</f>
        <v>0</v>
      </c>
      <c r="F849" t="str">
        <f>IF(E849=TRUE,COUNTIF($E$3:E849,TRUE),"")</f>
        <v/>
      </c>
      <c r="G849" t="str">
        <f>IFERROR(INDEX($B$3:$B$1772,MATCH(ROWS($F$3:F849),$F$3:$F$1772,0)),"")</f>
        <v/>
      </c>
    </row>
    <row r="850" spans="1:7">
      <c r="A850" s="71">
        <v>317</v>
      </c>
      <c r="B850" s="60">
        <v>9050</v>
      </c>
      <c r="C850" s="1">
        <v>5.346546</v>
      </c>
      <c r="D850" s="70">
        <v>5.3276535703804988E-3</v>
      </c>
      <c r="E850" t="b">
        <f>EXACT(Anketa!$E$5,'Biotopi poligonos'!A850)</f>
        <v>0</v>
      </c>
      <c r="F850" t="str">
        <f>IF(E850=TRUE,COUNTIF($E$3:E850,TRUE),"")</f>
        <v/>
      </c>
      <c r="G850" t="str">
        <f>IFERROR(INDEX($B$3:$B$1772,MATCH(ROWS($F$3:F850),$F$3:$F$1772,0)),"")</f>
        <v/>
      </c>
    </row>
    <row r="851" spans="1:7">
      <c r="A851" s="71">
        <v>317</v>
      </c>
      <c r="B851" s="60">
        <v>9060</v>
      </c>
      <c r="C851" s="1">
        <v>10.729221000000001</v>
      </c>
      <c r="D851" s="70">
        <v>1.0691308476173483E-2</v>
      </c>
      <c r="E851" t="b">
        <f>EXACT(Anketa!$E$5,'Biotopi poligonos'!A851)</f>
        <v>0</v>
      </c>
      <c r="F851" t="str">
        <f>IF(E851=TRUE,COUNTIF($E$3:E851,TRUE),"")</f>
        <v/>
      </c>
      <c r="G851" t="str">
        <f>IFERROR(INDEX($B$3:$B$1772,MATCH(ROWS($F$3:F851),$F$3:$F$1772,0)),"")</f>
        <v/>
      </c>
    </row>
    <row r="852" spans="1:7">
      <c r="A852" s="71">
        <v>317</v>
      </c>
      <c r="B852" s="60" t="s">
        <v>150</v>
      </c>
      <c r="C852" s="1">
        <v>166.17993000000001</v>
      </c>
      <c r="D852" s="70">
        <v>0.16559272049470469</v>
      </c>
      <c r="E852" t="b">
        <f>EXACT(Anketa!$E$5,'Biotopi poligonos'!A852)</f>
        <v>0</v>
      </c>
      <c r="F852" t="str">
        <f>IF(E852=TRUE,COUNTIF($E$3:E852,TRUE),"")</f>
        <v/>
      </c>
      <c r="G852" t="str">
        <f>IFERROR(INDEX($B$3:$B$1772,MATCH(ROWS($F$3:F852),$F$3:$F$1772,0)),"")</f>
        <v/>
      </c>
    </row>
    <row r="853" spans="1:7">
      <c r="A853" s="71">
        <v>317</v>
      </c>
      <c r="B853" s="60" t="s">
        <v>151</v>
      </c>
      <c r="C853" s="1">
        <v>330.35917000000001</v>
      </c>
      <c r="D853" s="70">
        <v>0.32919182058069607</v>
      </c>
      <c r="E853" t="b">
        <f>EXACT(Anketa!$E$5,'Biotopi poligonos'!A853)</f>
        <v>0</v>
      </c>
      <c r="F853" t="str">
        <f>IF(E853=TRUE,COUNTIF($E$3:E853,TRUE),"")</f>
        <v/>
      </c>
      <c r="G853" t="str">
        <f>IFERROR(INDEX($B$3:$B$1772,MATCH(ROWS($F$3:F853),$F$3:$F$1772,0)),"")</f>
        <v/>
      </c>
    </row>
    <row r="854" spans="1:7">
      <c r="A854" s="71">
        <v>317</v>
      </c>
      <c r="B854" s="60" t="s">
        <v>152</v>
      </c>
      <c r="C854" s="1">
        <v>7.9265689999999998</v>
      </c>
      <c r="D854" s="70">
        <v>7.898559861584914E-3</v>
      </c>
      <c r="E854" t="b">
        <f>EXACT(Anketa!$E$5,'Biotopi poligonos'!A854)</f>
        <v>0</v>
      </c>
      <c r="F854" t="str">
        <f>IF(E854=TRUE,COUNTIF($E$3:E854,TRUE),"")</f>
        <v/>
      </c>
      <c r="G854" t="str">
        <f>IFERROR(INDEX($B$3:$B$1772,MATCH(ROWS($F$3:F854),$F$3:$F$1772,0)),"")</f>
        <v/>
      </c>
    </row>
    <row r="855" spans="1:7">
      <c r="A855" s="71">
        <v>320</v>
      </c>
      <c r="B855" s="60">
        <v>3150</v>
      </c>
      <c r="C855" s="1">
        <v>98.943661000000006</v>
      </c>
      <c r="D855" s="70">
        <v>0.16638674710220347</v>
      </c>
      <c r="E855" t="b">
        <f>EXACT(Anketa!$E$5,'Biotopi poligonos'!A855)</f>
        <v>0</v>
      </c>
      <c r="F855" t="str">
        <f>IF(E855=TRUE,COUNTIF($E$3:E855,TRUE),"")</f>
        <v/>
      </c>
      <c r="G855" t="str">
        <f>IFERROR(INDEX($B$3:$B$1772,MATCH(ROWS($F$3:F855),$F$3:$F$1772,0)),"")</f>
        <v/>
      </c>
    </row>
    <row r="856" spans="1:7">
      <c r="A856" s="71">
        <v>320</v>
      </c>
      <c r="B856" s="60" t="s">
        <v>154</v>
      </c>
      <c r="C856" s="1">
        <v>198.71964</v>
      </c>
      <c r="D856" s="70">
        <v>0.33417314611919313</v>
      </c>
      <c r="E856" t="b">
        <f>EXACT(Anketa!$E$5,'Biotopi poligonos'!A856)</f>
        <v>0</v>
      </c>
      <c r="F856" t="str">
        <f>IF(E856=TRUE,COUNTIF($E$3:E856,TRUE),"")</f>
        <v/>
      </c>
      <c r="G856" t="str">
        <f>IFERROR(INDEX($B$3:$B$1772,MATCH(ROWS($F$3:F856),$F$3:$F$1772,0)),"")</f>
        <v/>
      </c>
    </row>
    <row r="857" spans="1:7">
      <c r="A857" s="71">
        <v>320</v>
      </c>
      <c r="B857" s="60">
        <v>7120</v>
      </c>
      <c r="C857" s="1">
        <v>21.819092000000001</v>
      </c>
      <c r="D857" s="70">
        <v>3.6691665801649592E-2</v>
      </c>
      <c r="E857" t="b">
        <f>EXACT(Anketa!$E$5,'Biotopi poligonos'!A857)</f>
        <v>0</v>
      </c>
      <c r="F857" t="str">
        <f>IF(E857=TRUE,COUNTIF($E$3:E857,TRUE),"")</f>
        <v/>
      </c>
      <c r="G857" t="str">
        <f>IFERROR(INDEX($B$3:$B$1772,MATCH(ROWS($F$3:F857),$F$3:$F$1772,0)),"")</f>
        <v/>
      </c>
    </row>
    <row r="858" spans="1:7">
      <c r="A858" s="71">
        <v>320</v>
      </c>
      <c r="B858" s="60">
        <v>7140</v>
      </c>
      <c r="C858" s="1">
        <v>19.019493000000001</v>
      </c>
      <c r="D858" s="70">
        <v>3.1983772783616013E-2</v>
      </c>
      <c r="E858" t="b">
        <f>EXACT(Anketa!$E$5,'Biotopi poligonos'!A858)</f>
        <v>0</v>
      </c>
      <c r="F858" t="str">
        <f>IF(E858=TRUE,COUNTIF($E$3:E858,TRUE),"")</f>
        <v/>
      </c>
      <c r="G858" t="str">
        <f>IFERROR(INDEX($B$3:$B$1772,MATCH(ROWS($F$3:F858),$F$3:$F$1772,0)),"")</f>
        <v/>
      </c>
    </row>
    <row r="859" spans="1:7">
      <c r="A859" s="71">
        <v>320</v>
      </c>
      <c r="B859" s="60" t="s">
        <v>148</v>
      </c>
      <c r="C859" s="1">
        <v>17.09412</v>
      </c>
      <c r="D859" s="70">
        <v>2.8746005480580691E-2</v>
      </c>
      <c r="E859" t="b">
        <f>EXACT(Anketa!$E$5,'Biotopi poligonos'!A859)</f>
        <v>0</v>
      </c>
      <c r="F859" t="str">
        <f>IF(E859=TRUE,COUNTIF($E$3:E859,TRUE),"")</f>
        <v/>
      </c>
      <c r="G859" t="str">
        <f>IFERROR(INDEX($B$3:$B$1772,MATCH(ROWS($F$3:F859),$F$3:$F$1772,0)),"")</f>
        <v/>
      </c>
    </row>
    <row r="860" spans="1:7">
      <c r="A860" s="71">
        <v>320</v>
      </c>
      <c r="B860" s="60">
        <v>9050</v>
      </c>
      <c r="C860" s="1">
        <v>3.8142659999999999</v>
      </c>
      <c r="D860" s="70">
        <v>6.414188699996993E-3</v>
      </c>
      <c r="E860" t="b">
        <f>EXACT(Anketa!$E$5,'Biotopi poligonos'!A860)</f>
        <v>0</v>
      </c>
      <c r="F860" t="str">
        <f>IF(E860=TRUE,COUNTIF($E$3:E860,TRUE),"")</f>
        <v/>
      </c>
      <c r="G860" t="str">
        <f>IFERROR(INDEX($B$3:$B$1772,MATCH(ROWS($F$3:F860),$F$3:$F$1772,0)),"")</f>
        <v/>
      </c>
    </row>
    <row r="861" spans="1:7">
      <c r="A861" s="71">
        <v>320</v>
      </c>
      <c r="B861" s="60" t="s">
        <v>150</v>
      </c>
      <c r="C861" s="1">
        <v>9.5180729999999993</v>
      </c>
      <c r="D861" s="70">
        <v>1.600588849397144E-2</v>
      </c>
      <c r="E861" t="b">
        <f>EXACT(Anketa!$E$5,'Biotopi poligonos'!A861)</f>
        <v>0</v>
      </c>
      <c r="F861" t="str">
        <f>IF(E861=TRUE,COUNTIF($E$3:E861,TRUE),"")</f>
        <v/>
      </c>
      <c r="G861" t="str">
        <f>IFERROR(INDEX($B$3:$B$1772,MATCH(ROWS($F$3:F861),$F$3:$F$1772,0)),"")</f>
        <v/>
      </c>
    </row>
    <row r="862" spans="1:7">
      <c r="A862" s="71">
        <v>320</v>
      </c>
      <c r="B862" s="60" t="s">
        <v>151</v>
      </c>
      <c r="C862" s="1">
        <v>172.01317800000001</v>
      </c>
      <c r="D862" s="70">
        <v>0.28926272645331275</v>
      </c>
      <c r="E862" t="b">
        <f>EXACT(Anketa!$E$5,'Biotopi poligonos'!A862)</f>
        <v>0</v>
      </c>
      <c r="F862" t="str">
        <f>IF(E862=TRUE,COUNTIF($E$3:E862,TRUE),"")</f>
        <v/>
      </c>
      <c r="G862" t="str">
        <f>IFERROR(INDEX($B$3:$B$1772,MATCH(ROWS($F$3:F862),$F$3:$F$1772,0)),"")</f>
        <v/>
      </c>
    </row>
    <row r="863" spans="1:7">
      <c r="A863" s="71">
        <v>321</v>
      </c>
      <c r="B863" s="60">
        <v>3140</v>
      </c>
      <c r="C863" s="1">
        <v>0.20310400000000001</v>
      </c>
      <c r="D863" s="70">
        <v>1.6601116977332075E-3</v>
      </c>
      <c r="E863" t="b">
        <f>EXACT(Anketa!$E$5,'Biotopi poligonos'!A863)</f>
        <v>0</v>
      </c>
      <c r="F863" t="str">
        <f>IF(E863=TRUE,COUNTIF($E$3:E863,TRUE),"")</f>
        <v/>
      </c>
      <c r="G863" t="str">
        <f>IFERROR(INDEX($B$3:$B$1772,MATCH(ROWS($F$3:F863),$F$3:$F$1772,0)),"")</f>
        <v/>
      </c>
    </row>
    <row r="864" spans="1:7">
      <c r="A864" s="71">
        <v>321</v>
      </c>
      <c r="B864" s="60" t="s">
        <v>148</v>
      </c>
      <c r="C864" s="1">
        <v>14.511101999999999</v>
      </c>
      <c r="D864" s="70">
        <v>0.11860943249369653</v>
      </c>
      <c r="E864" t="b">
        <f>EXACT(Anketa!$E$5,'Biotopi poligonos'!A864)</f>
        <v>0</v>
      </c>
      <c r="F864" t="str">
        <f>IF(E864=TRUE,COUNTIF($E$3:E864,TRUE),"")</f>
        <v/>
      </c>
      <c r="G864" t="str">
        <f>IFERROR(INDEX($B$3:$B$1772,MATCH(ROWS($F$3:F864),$F$3:$F$1772,0)),"")</f>
        <v/>
      </c>
    </row>
    <row r="865" spans="1:7">
      <c r="A865" s="71">
        <v>321</v>
      </c>
      <c r="B865" s="60">
        <v>9050</v>
      </c>
      <c r="C865" s="1">
        <v>10.342063</v>
      </c>
      <c r="D865" s="70">
        <v>8.4532947480078127E-2</v>
      </c>
      <c r="E865" t="b">
        <f>EXACT(Anketa!$E$5,'Biotopi poligonos'!A865)</f>
        <v>0</v>
      </c>
      <c r="F865" t="str">
        <f>IF(E865=TRUE,COUNTIF($E$3:E865,TRUE),"")</f>
        <v/>
      </c>
      <c r="G865" t="str">
        <f>IFERROR(INDEX($B$3:$B$1772,MATCH(ROWS($F$3:F865),$F$3:$F$1772,0)),"")</f>
        <v/>
      </c>
    </row>
    <row r="866" spans="1:7">
      <c r="A866" s="71">
        <v>321</v>
      </c>
      <c r="B866" s="60" t="s">
        <v>150</v>
      </c>
      <c r="C866" s="1">
        <v>7.3026989999999996</v>
      </c>
      <c r="D866" s="70">
        <v>5.9690089978161907E-2</v>
      </c>
      <c r="E866" t="b">
        <f>EXACT(Anketa!$E$5,'Biotopi poligonos'!A866)</f>
        <v>0</v>
      </c>
      <c r="F866" t="str">
        <f>IF(E866=TRUE,COUNTIF($E$3:E866,TRUE),"")</f>
        <v/>
      </c>
      <c r="G866" t="str">
        <f>IFERROR(INDEX($B$3:$B$1772,MATCH(ROWS($F$3:F866),$F$3:$F$1772,0)),"")</f>
        <v/>
      </c>
    </row>
    <row r="867" spans="1:7">
      <c r="A867" s="71">
        <v>321</v>
      </c>
      <c r="B867" s="60" t="s">
        <v>151</v>
      </c>
      <c r="C867" s="1">
        <v>0.60791300000000004</v>
      </c>
      <c r="D867" s="70">
        <v>4.9689000832287269E-3</v>
      </c>
      <c r="E867" t="b">
        <f>EXACT(Anketa!$E$5,'Biotopi poligonos'!A867)</f>
        <v>0</v>
      </c>
      <c r="F867" t="str">
        <f>IF(E867=TRUE,COUNTIF($E$3:E867,TRUE),"")</f>
        <v/>
      </c>
      <c r="G867" t="str">
        <f>IFERROR(INDEX($B$3:$B$1772,MATCH(ROWS($F$3:F867),$F$3:$F$1772,0)),"")</f>
        <v/>
      </c>
    </row>
    <row r="868" spans="1:7">
      <c r="A868" s="71">
        <v>321</v>
      </c>
      <c r="B868" s="60" t="s">
        <v>152</v>
      </c>
      <c r="C868" s="1">
        <v>4.3399530000000004</v>
      </c>
      <c r="D868" s="70">
        <v>3.5473485223886915E-2</v>
      </c>
      <c r="E868" t="b">
        <f>EXACT(Anketa!$E$5,'Biotopi poligonos'!A868)</f>
        <v>0</v>
      </c>
      <c r="F868" t="str">
        <f>IF(E868=TRUE,COUNTIF($E$3:E868,TRUE),"")</f>
        <v/>
      </c>
      <c r="G868" t="str">
        <f>IFERROR(INDEX($B$3:$B$1772,MATCH(ROWS($F$3:F868),$F$3:$F$1772,0)),"")</f>
        <v/>
      </c>
    </row>
    <row r="869" spans="1:7">
      <c r="A869" s="71">
        <v>322</v>
      </c>
      <c r="B869" s="60" t="s">
        <v>147</v>
      </c>
      <c r="C869" s="1">
        <v>0.284165</v>
      </c>
      <c r="D869" s="70">
        <v>2.2618150821637512E-4</v>
      </c>
      <c r="E869" t="b">
        <f>EXACT(Anketa!$E$5,'Biotopi poligonos'!A869)</f>
        <v>0</v>
      </c>
      <c r="F869" t="str">
        <f>IF(E869=TRUE,COUNTIF($E$3:E869,TRUE),"")</f>
        <v/>
      </c>
      <c r="G869" t="str">
        <f>IFERROR(INDEX($B$3:$B$1772,MATCH(ROWS($F$3:F869),$F$3:$F$1772,0)),"")</f>
        <v/>
      </c>
    </row>
    <row r="870" spans="1:7">
      <c r="A870" s="71">
        <v>322</v>
      </c>
      <c r="B870" s="60">
        <v>6210</v>
      </c>
      <c r="C870" s="1">
        <v>0.49083399999999999</v>
      </c>
      <c r="D870" s="70">
        <v>3.9067997256479953E-4</v>
      </c>
      <c r="E870" t="b">
        <f>EXACT(Anketa!$E$5,'Biotopi poligonos'!A870)</f>
        <v>0</v>
      </c>
      <c r="F870" t="str">
        <f>IF(E870=TRUE,COUNTIF($E$3:E870,TRUE),"")</f>
        <v/>
      </c>
      <c r="G870" t="str">
        <f>IFERROR(INDEX($B$3:$B$1772,MATCH(ROWS($F$3:F870),$F$3:$F$1772,0)),"")</f>
        <v/>
      </c>
    </row>
    <row r="871" spans="1:7">
      <c r="A871" s="71">
        <v>322</v>
      </c>
      <c r="B871" s="60" t="s">
        <v>156</v>
      </c>
      <c r="C871" s="1">
        <v>5.3927529999999999</v>
      </c>
      <c r="D871" s="70">
        <v>4.2923688947561506E-3</v>
      </c>
      <c r="E871" t="b">
        <f>EXACT(Anketa!$E$5,'Biotopi poligonos'!A871)</f>
        <v>0</v>
      </c>
      <c r="F871" t="str">
        <f>IF(E871=TRUE,COUNTIF($E$3:E871,TRUE),"")</f>
        <v/>
      </c>
      <c r="G871" t="str">
        <f>IFERROR(INDEX($B$3:$B$1772,MATCH(ROWS($F$3:F871),$F$3:$F$1772,0)),"")</f>
        <v/>
      </c>
    </row>
    <row r="872" spans="1:7">
      <c r="A872" s="71">
        <v>322</v>
      </c>
      <c r="B872" s="60" t="s">
        <v>153</v>
      </c>
      <c r="C872" s="1">
        <v>61.043686000000001</v>
      </c>
      <c r="D872" s="70">
        <v>4.8587802743359748E-2</v>
      </c>
      <c r="E872" t="b">
        <f>EXACT(Anketa!$E$5,'Biotopi poligonos'!A872)</f>
        <v>0</v>
      </c>
      <c r="F872" t="str">
        <f>IF(E872=TRUE,COUNTIF($E$3:E872,TRUE),"")</f>
        <v/>
      </c>
      <c r="G872" t="str">
        <f>IFERROR(INDEX($B$3:$B$1772,MATCH(ROWS($F$3:F872),$F$3:$F$1772,0)),"")</f>
        <v/>
      </c>
    </row>
    <row r="873" spans="1:7">
      <c r="A873" s="71">
        <v>322</v>
      </c>
      <c r="B873" s="60">
        <v>6450</v>
      </c>
      <c r="C873" s="1">
        <v>39.386578</v>
      </c>
      <c r="D873" s="70">
        <v>3.1349798939073775E-2</v>
      </c>
      <c r="E873" t="b">
        <f>EXACT(Anketa!$E$5,'Biotopi poligonos'!A873)</f>
        <v>0</v>
      </c>
      <c r="F873" t="str">
        <f>IF(E873=TRUE,COUNTIF($E$3:E873,TRUE),"")</f>
        <v/>
      </c>
      <c r="G873" t="str">
        <f>IFERROR(INDEX($B$3:$B$1772,MATCH(ROWS($F$3:F873),$F$3:$F$1772,0)),"")</f>
        <v/>
      </c>
    </row>
    <row r="874" spans="1:7">
      <c r="A874" s="71">
        <v>322</v>
      </c>
      <c r="B874" s="60">
        <v>6510</v>
      </c>
      <c r="C874" s="1">
        <v>14.170401</v>
      </c>
      <c r="D874" s="70">
        <v>1.127894944912579E-2</v>
      </c>
      <c r="E874" t="b">
        <f>EXACT(Anketa!$E$5,'Biotopi poligonos'!A874)</f>
        <v>0</v>
      </c>
      <c r="F874" t="str">
        <f>IF(E874=TRUE,COUNTIF($E$3:E874,TRUE),"")</f>
        <v/>
      </c>
      <c r="G874" t="str">
        <f>IFERROR(INDEX($B$3:$B$1772,MATCH(ROWS($F$3:F874),$F$3:$F$1772,0)),"")</f>
        <v/>
      </c>
    </row>
    <row r="875" spans="1:7">
      <c r="A875" s="71">
        <v>322</v>
      </c>
      <c r="B875" s="60" t="s">
        <v>154</v>
      </c>
      <c r="C875" s="1">
        <v>1.6084560000000001</v>
      </c>
      <c r="D875" s="70">
        <v>1.2802526841084506E-3</v>
      </c>
      <c r="E875" t="b">
        <f>EXACT(Anketa!$E$5,'Biotopi poligonos'!A875)</f>
        <v>0</v>
      </c>
      <c r="F875" t="str">
        <f>IF(E875=TRUE,COUNTIF($E$3:E875,TRUE),"")</f>
        <v/>
      </c>
      <c r="G875" t="str">
        <f>IFERROR(INDEX($B$3:$B$1772,MATCH(ROWS($F$3:F875),$F$3:$F$1772,0)),"")</f>
        <v/>
      </c>
    </row>
    <row r="876" spans="1:7">
      <c r="A876" s="71">
        <v>322</v>
      </c>
      <c r="B876" s="60">
        <v>7120</v>
      </c>
      <c r="C876" s="1">
        <v>2.2417099999999999</v>
      </c>
      <c r="D876" s="70">
        <v>1.784292044353563E-3</v>
      </c>
      <c r="E876" t="b">
        <f>EXACT(Anketa!$E$5,'Biotopi poligonos'!A876)</f>
        <v>0</v>
      </c>
      <c r="F876" t="str">
        <f>IF(E876=TRUE,COUNTIF($E$3:E876,TRUE),"")</f>
        <v/>
      </c>
      <c r="G876" t="str">
        <f>IFERROR(INDEX($B$3:$B$1772,MATCH(ROWS($F$3:F876),$F$3:$F$1772,0)),"")</f>
        <v/>
      </c>
    </row>
    <row r="877" spans="1:7">
      <c r="A877" s="71">
        <v>322</v>
      </c>
      <c r="B877" s="60" t="s">
        <v>148</v>
      </c>
      <c r="C877" s="1">
        <v>3.6235360000000001</v>
      </c>
      <c r="D877" s="70">
        <v>2.8841582797189346E-3</v>
      </c>
      <c r="E877" t="b">
        <f>EXACT(Anketa!$E$5,'Biotopi poligonos'!A877)</f>
        <v>0</v>
      </c>
      <c r="F877" t="str">
        <f>IF(E877=TRUE,COUNTIF($E$3:E877,TRUE),"")</f>
        <v/>
      </c>
      <c r="G877" t="str">
        <f>IFERROR(INDEX($B$3:$B$1772,MATCH(ROWS($F$3:F877),$F$3:$F$1772,0)),"")</f>
        <v/>
      </c>
    </row>
    <row r="878" spans="1:7">
      <c r="A878" s="71">
        <v>322</v>
      </c>
      <c r="B878" s="60">
        <v>9050</v>
      </c>
      <c r="C878" s="1">
        <v>12.889405</v>
      </c>
      <c r="D878" s="70">
        <v>1.0259338985841629E-2</v>
      </c>
      <c r="E878" t="b">
        <f>EXACT(Anketa!$E$5,'Biotopi poligonos'!A878)</f>
        <v>0</v>
      </c>
      <c r="F878" t="str">
        <f>IF(E878=TRUE,COUNTIF($E$3:E878,TRUE),"")</f>
        <v/>
      </c>
      <c r="G878" t="str">
        <f>IFERROR(INDEX($B$3:$B$1772,MATCH(ROWS($F$3:F878),$F$3:$F$1772,0)),"")</f>
        <v/>
      </c>
    </row>
    <row r="879" spans="1:7">
      <c r="A879" s="71">
        <v>322</v>
      </c>
      <c r="B879" s="60" t="s">
        <v>150</v>
      </c>
      <c r="C879" s="1">
        <v>12.657099000000001</v>
      </c>
      <c r="D879" s="70">
        <v>1.0074434717378894E-2</v>
      </c>
      <c r="E879" t="b">
        <f>EXACT(Anketa!$E$5,'Biotopi poligonos'!A879)</f>
        <v>0</v>
      </c>
      <c r="F879" t="str">
        <f>IF(E879=TRUE,COUNTIF($E$3:E879,TRUE),"")</f>
        <v/>
      </c>
      <c r="G879" t="str">
        <f>IFERROR(INDEX($B$3:$B$1772,MATCH(ROWS($F$3:F879),$F$3:$F$1772,0)),"")</f>
        <v/>
      </c>
    </row>
    <row r="880" spans="1:7">
      <c r="A880" s="71">
        <v>322</v>
      </c>
      <c r="B880" s="60" t="s">
        <v>151</v>
      </c>
      <c r="C880" s="1">
        <v>13.330786</v>
      </c>
      <c r="D880" s="70">
        <v>1.0610656777540296E-2</v>
      </c>
      <c r="E880" t="b">
        <f>EXACT(Anketa!$E$5,'Biotopi poligonos'!A880)</f>
        <v>0</v>
      </c>
      <c r="F880" t="str">
        <f>IF(E880=TRUE,COUNTIF($E$3:E880,TRUE),"")</f>
        <v/>
      </c>
      <c r="G880" t="str">
        <f>IFERROR(INDEX($B$3:$B$1772,MATCH(ROWS($F$3:F880),$F$3:$F$1772,0)),"")</f>
        <v/>
      </c>
    </row>
    <row r="881" spans="1:7">
      <c r="A881" s="71">
        <v>322</v>
      </c>
      <c r="B881" s="60" t="s">
        <v>152</v>
      </c>
      <c r="C881" s="1">
        <v>4.7766719999999996</v>
      </c>
      <c r="D881" s="70">
        <v>3.8019984066121051E-3</v>
      </c>
      <c r="E881" t="b">
        <f>EXACT(Anketa!$E$5,'Biotopi poligonos'!A881)</f>
        <v>0</v>
      </c>
      <c r="F881" t="str">
        <f>IF(E881=TRUE,COUNTIF($E$3:E881,TRUE),"")</f>
        <v/>
      </c>
      <c r="G881" t="str">
        <f>IFERROR(INDEX($B$3:$B$1772,MATCH(ROWS($F$3:F881),$F$3:$F$1772,0)),"")</f>
        <v/>
      </c>
    </row>
    <row r="882" spans="1:7">
      <c r="A882" s="71">
        <v>323</v>
      </c>
      <c r="B882" s="60">
        <v>3150</v>
      </c>
      <c r="C882" s="1">
        <v>2.1614119999999999</v>
      </c>
      <c r="D882" s="70">
        <v>1.5384608157259175E-2</v>
      </c>
      <c r="E882" t="b">
        <f>EXACT(Anketa!$E$5,'Biotopi poligonos'!A882)</f>
        <v>0</v>
      </c>
      <c r="F882" t="str">
        <f>IF(E882=TRUE,COUNTIF($E$3:E882,TRUE),"")</f>
        <v/>
      </c>
      <c r="G882" t="str">
        <f>IFERROR(INDEX($B$3:$B$1772,MATCH(ROWS($F$3:F882),$F$3:$F$1772,0)),"")</f>
        <v/>
      </c>
    </row>
    <row r="883" spans="1:7">
      <c r="A883" s="71">
        <v>323</v>
      </c>
      <c r="B883" s="60">
        <v>3260</v>
      </c>
      <c r="C883" s="1">
        <v>0.52185000000000004</v>
      </c>
      <c r="D883" s="70">
        <v>3.7144504457575422E-3</v>
      </c>
      <c r="E883" t="b">
        <f>EXACT(Anketa!$E$5,'Biotopi poligonos'!A883)</f>
        <v>0</v>
      </c>
      <c r="F883" t="str">
        <f>IF(E883=TRUE,COUNTIF($E$3:E883,TRUE),"")</f>
        <v/>
      </c>
      <c r="G883" t="str">
        <f>IFERROR(INDEX($B$3:$B$1772,MATCH(ROWS($F$3:F883),$F$3:$F$1772,0)),"")</f>
        <v/>
      </c>
    </row>
    <row r="884" spans="1:7">
      <c r="A884" s="71">
        <v>323</v>
      </c>
      <c r="B884" s="60">
        <v>7140</v>
      </c>
      <c r="C884" s="1">
        <v>0.70819399999999999</v>
      </c>
      <c r="D884" s="70">
        <v>5.0408192372958065E-3</v>
      </c>
      <c r="E884" t="b">
        <f>EXACT(Anketa!$E$5,'Biotopi poligonos'!A884)</f>
        <v>0</v>
      </c>
      <c r="F884" t="str">
        <f>IF(E884=TRUE,COUNTIF($E$3:E884,TRUE),"")</f>
        <v/>
      </c>
      <c r="G884" t="str">
        <f>IFERROR(INDEX($B$3:$B$1772,MATCH(ROWS($F$3:F884),$F$3:$F$1772,0)),"")</f>
        <v/>
      </c>
    </row>
    <row r="885" spans="1:7">
      <c r="A885" s="71">
        <v>323</v>
      </c>
      <c r="B885" s="60" t="s">
        <v>148</v>
      </c>
      <c r="C885" s="1">
        <v>31.961791000000002</v>
      </c>
      <c r="D885" s="70">
        <v>0.22749925999264042</v>
      </c>
      <c r="E885" t="b">
        <f>EXACT(Anketa!$E$5,'Biotopi poligonos'!A885)</f>
        <v>0</v>
      </c>
      <c r="F885" t="str">
        <f>IF(E885=TRUE,COUNTIF($E$3:E885,TRUE),"")</f>
        <v/>
      </c>
      <c r="G885" t="str">
        <f>IFERROR(INDEX($B$3:$B$1772,MATCH(ROWS($F$3:F885),$F$3:$F$1772,0)),"")</f>
        <v/>
      </c>
    </row>
    <row r="886" spans="1:7">
      <c r="A886" s="71">
        <v>323</v>
      </c>
      <c r="B886" s="60" t="s">
        <v>150</v>
      </c>
      <c r="C886" s="1">
        <v>2.7702040000000001</v>
      </c>
      <c r="D886" s="70">
        <v>1.9717898788232876E-2</v>
      </c>
      <c r="E886" t="b">
        <f>EXACT(Anketa!$E$5,'Biotopi poligonos'!A886)</f>
        <v>0</v>
      </c>
      <c r="F886" t="str">
        <f>IF(E886=TRUE,COUNTIF($E$3:E886,TRUE),"")</f>
        <v/>
      </c>
      <c r="G886" t="str">
        <f>IFERROR(INDEX($B$3:$B$1772,MATCH(ROWS($F$3:F886),$F$3:$F$1772,0)),"")</f>
        <v/>
      </c>
    </row>
    <row r="887" spans="1:7">
      <c r="A887" s="71">
        <v>323</v>
      </c>
      <c r="B887" s="60" t="s">
        <v>158</v>
      </c>
      <c r="C887" s="1">
        <v>1.483614</v>
      </c>
      <c r="D887" s="70">
        <v>1.056014311321669E-2</v>
      </c>
      <c r="E887" t="b">
        <f>EXACT(Anketa!$E$5,'Biotopi poligonos'!A887)</f>
        <v>0</v>
      </c>
      <c r="F887" t="str">
        <f>IF(E887=TRUE,COUNTIF($E$3:E887,TRUE),"")</f>
        <v/>
      </c>
      <c r="G887" t="str">
        <f>IFERROR(INDEX($B$3:$B$1772,MATCH(ROWS($F$3:F887),$F$3:$F$1772,0)),"")</f>
        <v/>
      </c>
    </row>
    <row r="888" spans="1:7">
      <c r="A888" s="71">
        <v>323</v>
      </c>
      <c r="B888" s="60" t="s">
        <v>151</v>
      </c>
      <c r="C888" s="1">
        <v>16.799880000000002</v>
      </c>
      <c r="D888" s="70">
        <v>0.11957903948390002</v>
      </c>
      <c r="E888" t="b">
        <f>EXACT(Anketa!$E$5,'Biotopi poligonos'!A888)</f>
        <v>0</v>
      </c>
      <c r="F888" t="str">
        <f>IF(E888=TRUE,COUNTIF($E$3:E888,TRUE),"")</f>
        <v/>
      </c>
      <c r="G888" t="str">
        <f>IFERROR(INDEX($B$3:$B$1772,MATCH(ROWS($F$3:F888),$F$3:$F$1772,0)),"")</f>
        <v/>
      </c>
    </row>
    <row r="889" spans="1:7">
      <c r="A889" s="71">
        <v>324</v>
      </c>
      <c r="B889" s="60">
        <v>4010</v>
      </c>
      <c r="C889" s="1">
        <v>1.3947369999999999</v>
      </c>
      <c r="D889" s="70">
        <v>2.8160545928672346E-3</v>
      </c>
      <c r="E889" t="b">
        <f>EXACT(Anketa!$E$5,'Biotopi poligonos'!A889)</f>
        <v>0</v>
      </c>
      <c r="F889" t="str">
        <f>IF(E889=TRUE,COUNTIF($E$3:E889,TRUE),"")</f>
        <v/>
      </c>
      <c r="G889" t="str">
        <f>IFERROR(INDEX($B$3:$B$1772,MATCH(ROWS($F$3:F889),$F$3:$F$1772,0)),"")</f>
        <v/>
      </c>
    </row>
    <row r="890" spans="1:7">
      <c r="A890" s="71">
        <v>324</v>
      </c>
      <c r="B890" s="60" t="s">
        <v>154</v>
      </c>
      <c r="C890" s="1">
        <v>53.806224999999998</v>
      </c>
      <c r="D890" s="70">
        <v>0.10863787727442366</v>
      </c>
      <c r="E890" t="b">
        <f>EXACT(Anketa!$E$5,'Biotopi poligonos'!A890)</f>
        <v>0</v>
      </c>
      <c r="F890" t="str">
        <f>IF(E890=TRUE,COUNTIF($E$3:E890,TRUE),"")</f>
        <v/>
      </c>
      <c r="G890" t="str">
        <f>IFERROR(INDEX($B$3:$B$1772,MATCH(ROWS($F$3:F890),$F$3:$F$1772,0)),"")</f>
        <v/>
      </c>
    </row>
    <row r="891" spans="1:7">
      <c r="A891" s="71">
        <v>324</v>
      </c>
      <c r="B891" s="60">
        <v>7230</v>
      </c>
      <c r="C891" s="1">
        <v>39.257434000000003</v>
      </c>
      <c r="D891" s="70">
        <v>7.9263027595799326E-2</v>
      </c>
      <c r="E891" t="b">
        <f>EXACT(Anketa!$E$5,'Biotopi poligonos'!A891)</f>
        <v>0</v>
      </c>
      <c r="F891" t="str">
        <f>IF(E891=TRUE,COUNTIF($E$3:E891,TRUE),"")</f>
        <v/>
      </c>
      <c r="G891" t="str">
        <f>IFERROR(INDEX($B$3:$B$1772,MATCH(ROWS($F$3:F891),$F$3:$F$1772,0)),"")</f>
        <v/>
      </c>
    </row>
    <row r="892" spans="1:7">
      <c r="A892" s="71">
        <v>324</v>
      </c>
      <c r="B892" s="60" t="s">
        <v>148</v>
      </c>
      <c r="C892" s="1">
        <v>32.928663999999998</v>
      </c>
      <c r="D892" s="70">
        <v>6.6484875280559685E-2</v>
      </c>
      <c r="E892" t="b">
        <f>EXACT(Anketa!$E$5,'Biotopi poligonos'!A892)</f>
        <v>0</v>
      </c>
      <c r="F892" t="str">
        <f>IF(E892=TRUE,COUNTIF($E$3:E892,TRUE),"")</f>
        <v/>
      </c>
      <c r="G892" t="str">
        <f>IFERROR(INDEX($B$3:$B$1772,MATCH(ROWS($F$3:F892),$F$3:$F$1772,0)),"")</f>
        <v/>
      </c>
    </row>
    <row r="893" spans="1:7">
      <c r="A893" s="71">
        <v>324</v>
      </c>
      <c r="B893" s="60" t="s">
        <v>150</v>
      </c>
      <c r="C893" s="1">
        <v>10.59643</v>
      </c>
      <c r="D893" s="70">
        <v>2.1394804446642022E-2</v>
      </c>
      <c r="E893" t="b">
        <f>EXACT(Anketa!$E$5,'Biotopi poligonos'!A893)</f>
        <v>0</v>
      </c>
      <c r="F893" t="str">
        <f>IF(E893=TRUE,COUNTIF($E$3:E893,TRUE),"")</f>
        <v/>
      </c>
      <c r="G893" t="str">
        <f>IFERROR(INDEX($B$3:$B$1772,MATCH(ROWS($F$3:F893),$F$3:$F$1772,0)),"")</f>
        <v/>
      </c>
    </row>
    <row r="894" spans="1:7">
      <c r="A894" s="71">
        <v>324</v>
      </c>
      <c r="B894" s="60" t="s">
        <v>151</v>
      </c>
      <c r="C894" s="1">
        <v>103.052102</v>
      </c>
      <c r="D894" s="70">
        <v>0.20806814843352028</v>
      </c>
      <c r="E894" t="b">
        <f>EXACT(Anketa!$E$5,'Biotopi poligonos'!A894)</f>
        <v>0</v>
      </c>
      <c r="F894" t="str">
        <f>IF(E894=TRUE,COUNTIF($E$3:E894,TRUE),"")</f>
        <v/>
      </c>
      <c r="G894" t="str">
        <f>IFERROR(INDEX($B$3:$B$1772,MATCH(ROWS($F$3:F894),$F$3:$F$1772,0)),"")</f>
        <v/>
      </c>
    </row>
    <row r="895" spans="1:7">
      <c r="A895" s="72">
        <v>325</v>
      </c>
      <c r="B895" s="60" t="s">
        <v>150</v>
      </c>
      <c r="C895" s="1">
        <v>26.143377000000001</v>
      </c>
      <c r="D895" s="70">
        <v>0.69010788445665205</v>
      </c>
      <c r="E895" t="b">
        <f>EXACT(Anketa!$E$5,'Biotopi poligonos'!A895)</f>
        <v>0</v>
      </c>
      <c r="F895" t="str">
        <f>IF(E895=TRUE,COUNTIF($E$3:E895,TRUE),"")</f>
        <v/>
      </c>
      <c r="G895" t="str">
        <f>IFERROR(INDEX($B$3:$B$1772,MATCH(ROWS($F$3:F895),$F$3:$F$1772,0)),"")</f>
        <v/>
      </c>
    </row>
    <row r="896" spans="1:7">
      <c r="A896" s="71">
        <v>326</v>
      </c>
      <c r="B896" s="60" t="s">
        <v>154</v>
      </c>
      <c r="C896" s="1">
        <v>109.930874</v>
      </c>
      <c r="D896" s="70">
        <v>0.24521124131383223</v>
      </c>
      <c r="E896" t="b">
        <f>EXACT(Anketa!$E$5,'Biotopi poligonos'!A896)</f>
        <v>0</v>
      </c>
      <c r="F896" t="str">
        <f>IF(E896=TRUE,COUNTIF($E$3:E896,TRUE),"")</f>
        <v/>
      </c>
      <c r="G896" t="str">
        <f>IFERROR(INDEX($B$3:$B$1772,MATCH(ROWS($F$3:F896),$F$3:$F$1772,0)),"")</f>
        <v/>
      </c>
    </row>
    <row r="897" spans="1:7">
      <c r="A897" s="71">
        <v>326</v>
      </c>
      <c r="B897" s="60" t="s">
        <v>148</v>
      </c>
      <c r="C897" s="1">
        <v>19.597868999999999</v>
      </c>
      <c r="D897" s="70">
        <v>4.3714905646942019E-2</v>
      </c>
      <c r="E897" t="b">
        <f>EXACT(Anketa!$E$5,'Biotopi poligonos'!A897)</f>
        <v>0</v>
      </c>
      <c r="F897" t="str">
        <f>IF(E897=TRUE,COUNTIF($E$3:E897,TRUE),"")</f>
        <v/>
      </c>
      <c r="G897" t="str">
        <f>IFERROR(INDEX($B$3:$B$1772,MATCH(ROWS($F$3:F897),$F$3:$F$1772,0)),"")</f>
        <v/>
      </c>
    </row>
    <row r="898" spans="1:7">
      <c r="A898" s="71">
        <v>326</v>
      </c>
      <c r="B898" s="60" t="s">
        <v>150</v>
      </c>
      <c r="C898" s="1">
        <v>24.835525000000001</v>
      </c>
      <c r="D898" s="70">
        <v>5.5397994142489158E-2</v>
      </c>
      <c r="E898" t="b">
        <f>EXACT(Anketa!$E$5,'Biotopi poligonos'!A898)</f>
        <v>0</v>
      </c>
      <c r="F898" t="str">
        <f>IF(E898=TRUE,COUNTIF($E$3:E898,TRUE),"")</f>
        <v/>
      </c>
      <c r="G898" t="str">
        <f>IFERROR(INDEX($B$3:$B$1772,MATCH(ROWS($F$3:F898),$F$3:$F$1772,0)),"")</f>
        <v/>
      </c>
    </row>
    <row r="899" spans="1:7">
      <c r="A899" s="71">
        <v>326</v>
      </c>
      <c r="B899" s="60" t="s">
        <v>151</v>
      </c>
      <c r="C899" s="1">
        <v>15.043462</v>
      </c>
      <c r="D899" s="70">
        <v>3.3555868851524506E-2</v>
      </c>
      <c r="E899" t="b">
        <f>EXACT(Anketa!$E$5,'Biotopi poligonos'!A899)</f>
        <v>0</v>
      </c>
      <c r="F899" t="str">
        <f>IF(E899=TRUE,COUNTIF($E$3:E899,TRUE),"")</f>
        <v/>
      </c>
      <c r="G899" t="str">
        <f>IFERROR(INDEX($B$3:$B$1772,MATCH(ROWS($F$3:F899),$F$3:$F$1772,0)),"")</f>
        <v/>
      </c>
    </row>
    <row r="900" spans="1:7">
      <c r="A900" s="71">
        <v>328</v>
      </c>
      <c r="B900" s="60">
        <v>3260</v>
      </c>
      <c r="C900" s="1">
        <v>0.33648400000000001</v>
      </c>
      <c r="D900" s="70">
        <v>9.092807702441838E-4</v>
      </c>
      <c r="E900" t="b">
        <f>EXACT(Anketa!$E$5,'Biotopi poligonos'!A900)</f>
        <v>0</v>
      </c>
      <c r="F900" t="str">
        <f>IF(E900=TRUE,COUNTIF($E$3:E900,TRUE),"")</f>
        <v/>
      </c>
      <c r="G900" t="str">
        <f>IFERROR(INDEX($B$3:$B$1772,MATCH(ROWS($F$3:F900),$F$3:$F$1772,0)),"")</f>
        <v/>
      </c>
    </row>
    <row r="901" spans="1:7">
      <c r="A901" s="71">
        <v>328</v>
      </c>
      <c r="B901" s="60" t="s">
        <v>154</v>
      </c>
      <c r="C901" s="1">
        <v>2.1358290000000002</v>
      </c>
      <c r="D901" s="70">
        <v>5.7716510687874159E-3</v>
      </c>
      <c r="E901" t="b">
        <f>EXACT(Anketa!$E$5,'Biotopi poligonos'!A901)</f>
        <v>0</v>
      </c>
      <c r="F901" t="str">
        <f>IF(E901=TRUE,COUNTIF($E$3:E901,TRUE),"")</f>
        <v/>
      </c>
      <c r="G901" t="str">
        <f>IFERROR(INDEX($B$3:$B$1772,MATCH(ROWS($F$3:F901),$F$3:$F$1772,0)),"")</f>
        <v/>
      </c>
    </row>
    <row r="902" spans="1:7">
      <c r="A902" s="71">
        <v>328</v>
      </c>
      <c r="B902" s="60" t="s">
        <v>148</v>
      </c>
      <c r="C902" s="1">
        <v>2.0835340000000002</v>
      </c>
      <c r="D902" s="70">
        <v>5.6303342814218371E-3</v>
      </c>
      <c r="E902" t="b">
        <f>EXACT(Anketa!$E$5,'Biotopi poligonos'!A902)</f>
        <v>0</v>
      </c>
      <c r="F902" t="str">
        <f>IF(E902=TRUE,COUNTIF($E$3:E902,TRUE),"")</f>
        <v/>
      </c>
      <c r="G902" t="str">
        <f>IFERROR(INDEX($B$3:$B$1772,MATCH(ROWS($F$3:F902),$F$3:$F$1772,0)),"")</f>
        <v/>
      </c>
    </row>
    <row r="903" spans="1:7">
      <c r="A903" s="71">
        <v>328</v>
      </c>
      <c r="B903" s="60" t="s">
        <v>149</v>
      </c>
      <c r="C903" s="1">
        <v>8.4893199999999993</v>
      </c>
      <c r="D903" s="70">
        <v>2.2940690875195711E-2</v>
      </c>
      <c r="E903" t="b">
        <f>EXACT(Anketa!$E$5,'Biotopi poligonos'!A903)</f>
        <v>0</v>
      </c>
      <c r="F903" t="str">
        <f>IF(E903=TRUE,COUNTIF($E$3:E903,TRUE),"")</f>
        <v/>
      </c>
      <c r="G903" t="str">
        <f>IFERROR(INDEX($B$3:$B$1772,MATCH(ROWS($F$3:F903),$F$3:$F$1772,0)),"")</f>
        <v/>
      </c>
    </row>
    <row r="904" spans="1:7">
      <c r="A904" s="71">
        <v>328</v>
      </c>
      <c r="B904" s="60">
        <v>9050</v>
      </c>
      <c r="C904" s="1">
        <v>28.850306</v>
      </c>
      <c r="D904" s="70">
        <v>7.7962186794796773E-2</v>
      </c>
      <c r="E904" t="b">
        <f>EXACT(Anketa!$E$5,'Biotopi poligonos'!A904)</f>
        <v>0</v>
      </c>
      <c r="F904" t="str">
        <f>IF(E904=TRUE,COUNTIF($E$3:E904,TRUE),"")</f>
        <v/>
      </c>
      <c r="G904" t="str">
        <f>IFERROR(INDEX($B$3:$B$1772,MATCH(ROWS($F$3:F904),$F$3:$F$1772,0)),"")</f>
        <v/>
      </c>
    </row>
    <row r="905" spans="1:7">
      <c r="A905" s="71">
        <v>328</v>
      </c>
      <c r="B905" s="60" t="s">
        <v>150</v>
      </c>
      <c r="C905" s="1">
        <v>57.412585</v>
      </c>
      <c r="D905" s="70">
        <v>0.15514603817866429</v>
      </c>
      <c r="E905" t="b">
        <f>EXACT(Anketa!$E$5,'Biotopi poligonos'!A905)</f>
        <v>0</v>
      </c>
      <c r="F905" t="str">
        <f>IF(E905=TRUE,COUNTIF($E$3:E905,TRUE),"")</f>
        <v/>
      </c>
      <c r="G905" t="str">
        <f>IFERROR(INDEX($B$3:$B$1772,MATCH(ROWS($F$3:F905),$F$3:$F$1772,0)),"")</f>
        <v/>
      </c>
    </row>
    <row r="906" spans="1:7">
      <c r="A906" s="71">
        <v>328</v>
      </c>
      <c r="B906" s="60" t="s">
        <v>151</v>
      </c>
      <c r="C906" s="1">
        <v>130.21329299999999</v>
      </c>
      <c r="D906" s="70">
        <v>0.35187540374897935</v>
      </c>
      <c r="E906" t="b">
        <f>EXACT(Anketa!$E$5,'Biotopi poligonos'!A906)</f>
        <v>0</v>
      </c>
      <c r="F906" t="str">
        <f>IF(E906=TRUE,COUNTIF($E$3:E906,TRUE),"")</f>
        <v/>
      </c>
      <c r="G906" t="str">
        <f>IFERROR(INDEX($B$3:$B$1772,MATCH(ROWS($F$3:F906),$F$3:$F$1772,0)),"")</f>
        <v/>
      </c>
    </row>
    <row r="907" spans="1:7">
      <c r="A907" s="71">
        <v>328</v>
      </c>
      <c r="B907" s="60" t="s">
        <v>152</v>
      </c>
      <c r="C907" s="1">
        <v>29.052182999999999</v>
      </c>
      <c r="D907" s="70">
        <v>7.8507719046121013E-2</v>
      </c>
      <c r="E907" t="b">
        <f>EXACT(Anketa!$E$5,'Biotopi poligonos'!A907)</f>
        <v>0</v>
      </c>
      <c r="F907" t="str">
        <f>IF(E907=TRUE,COUNTIF($E$3:E907,TRUE),"")</f>
        <v/>
      </c>
      <c r="G907" t="str">
        <f>IFERROR(INDEX($B$3:$B$1772,MATCH(ROWS($F$3:F907),$F$3:$F$1772,0)),"")</f>
        <v/>
      </c>
    </row>
    <row r="908" spans="1:7">
      <c r="A908" s="71">
        <v>330</v>
      </c>
      <c r="B908" s="60">
        <v>7160</v>
      </c>
      <c r="C908" s="1">
        <v>10.865444</v>
      </c>
      <c r="D908" s="70">
        <v>0.10315076590040156</v>
      </c>
      <c r="E908" t="b">
        <f>EXACT(Anketa!$E$5,'Biotopi poligonos'!A908)</f>
        <v>0</v>
      </c>
      <c r="F908" t="str">
        <f>IF(E908=TRUE,COUNTIF($E$3:E908,TRUE),"")</f>
        <v/>
      </c>
      <c r="G908" t="str">
        <f>IFERROR(INDEX($B$3:$B$1772,MATCH(ROWS($F$3:F908),$F$3:$F$1772,0)),"")</f>
        <v/>
      </c>
    </row>
    <row r="909" spans="1:7">
      <c r="A909" s="71">
        <v>330</v>
      </c>
      <c r="B909" s="60" t="s">
        <v>148</v>
      </c>
      <c r="C909" s="1">
        <v>10.350505999999999</v>
      </c>
      <c r="D909" s="70">
        <v>9.8262217481098951E-2</v>
      </c>
      <c r="E909" t="b">
        <f>EXACT(Anketa!$E$5,'Biotopi poligonos'!A909)</f>
        <v>0</v>
      </c>
      <c r="F909" t="str">
        <f>IF(E909=TRUE,COUNTIF($E$3:E909,TRUE),"")</f>
        <v/>
      </c>
      <c r="G909" t="str">
        <f>IFERROR(INDEX($B$3:$B$1772,MATCH(ROWS($F$3:F909),$F$3:$F$1772,0)),"")</f>
        <v/>
      </c>
    </row>
    <row r="910" spans="1:7">
      <c r="A910" s="71">
        <v>330</v>
      </c>
      <c r="B910" s="60" t="s">
        <v>149</v>
      </c>
      <c r="C910" s="1">
        <v>4.7695829999999999</v>
      </c>
      <c r="D910" s="70">
        <v>4.5279892793661722E-2</v>
      </c>
      <c r="E910" t="b">
        <f>EXACT(Anketa!$E$5,'Biotopi poligonos'!A910)</f>
        <v>0</v>
      </c>
      <c r="F910" t="str">
        <f>IF(E910=TRUE,COUNTIF($E$3:E910,TRUE),"")</f>
        <v/>
      </c>
      <c r="G910" t="str">
        <f>IFERROR(INDEX($B$3:$B$1772,MATCH(ROWS($F$3:F910),$F$3:$F$1772,0)),"")</f>
        <v/>
      </c>
    </row>
    <row r="911" spans="1:7">
      <c r="A911" s="71">
        <v>330</v>
      </c>
      <c r="B911" s="60">
        <v>9050</v>
      </c>
      <c r="C911" s="1">
        <v>3.266238</v>
      </c>
      <c r="D911" s="70">
        <v>3.1007932240320394E-2</v>
      </c>
      <c r="E911" t="b">
        <f>EXACT(Anketa!$E$5,'Biotopi poligonos'!A911)</f>
        <v>0</v>
      </c>
      <c r="F911" t="str">
        <f>IF(E911=TRUE,COUNTIF($E$3:E911,TRUE),"")</f>
        <v/>
      </c>
      <c r="G911" t="str">
        <f>IFERROR(INDEX($B$3:$B$1772,MATCH(ROWS($F$3:F911),$F$3:$F$1772,0)),"")</f>
        <v/>
      </c>
    </row>
    <row r="912" spans="1:7">
      <c r="A912" s="71">
        <v>330</v>
      </c>
      <c r="B912" s="60" t="s">
        <v>150</v>
      </c>
      <c r="C912" s="1">
        <v>16.199601000000001</v>
      </c>
      <c r="D912" s="70">
        <v>0.15379042498685844</v>
      </c>
      <c r="E912" t="b">
        <f>EXACT(Anketa!$E$5,'Biotopi poligonos'!A912)</f>
        <v>0</v>
      </c>
      <c r="F912" t="str">
        <f>IF(E912=TRUE,COUNTIF($E$3:E912,TRUE),"")</f>
        <v/>
      </c>
      <c r="G912" t="str">
        <f>IFERROR(INDEX($B$3:$B$1772,MATCH(ROWS($F$3:F912),$F$3:$F$1772,0)),"")</f>
        <v/>
      </c>
    </row>
    <row r="913" spans="1:7">
      <c r="A913" s="71">
        <v>330</v>
      </c>
      <c r="B913" s="60" t="s">
        <v>151</v>
      </c>
      <c r="C913" s="1">
        <v>13.015684</v>
      </c>
      <c r="D913" s="70">
        <v>0.12356400468472363</v>
      </c>
      <c r="E913" t="b">
        <f>EXACT(Anketa!$E$5,'Biotopi poligonos'!A913)</f>
        <v>0</v>
      </c>
      <c r="F913" t="str">
        <f>IF(E913=TRUE,COUNTIF($E$3:E913,TRUE),"")</f>
        <v/>
      </c>
      <c r="G913" t="str">
        <f>IFERROR(INDEX($B$3:$B$1772,MATCH(ROWS($F$3:F913),$F$3:$F$1772,0)),"")</f>
        <v/>
      </c>
    </row>
    <row r="914" spans="1:7">
      <c r="A914" s="72">
        <v>331</v>
      </c>
      <c r="B914" s="60" t="s">
        <v>152</v>
      </c>
      <c r="C914" s="1">
        <v>4.2355590000000003</v>
      </c>
      <c r="D914" s="70">
        <v>0.21405392112716887</v>
      </c>
      <c r="E914" t="b">
        <f>EXACT(Anketa!$E$5,'Biotopi poligonos'!A914)</f>
        <v>0</v>
      </c>
      <c r="F914" t="str">
        <f>IF(E914=TRUE,COUNTIF($E$3:E914,TRUE),"")</f>
        <v/>
      </c>
      <c r="G914" t="str">
        <f>IFERROR(INDEX($B$3:$B$1772,MATCH(ROWS($F$3:F914),$F$3:$F$1772,0)),"")</f>
        <v/>
      </c>
    </row>
    <row r="915" spans="1:7">
      <c r="A915" s="71">
        <v>333</v>
      </c>
      <c r="B915" s="60">
        <v>6410</v>
      </c>
      <c r="C915" s="1">
        <v>1.784057</v>
      </c>
      <c r="D915" s="70">
        <v>1.6513771063873115E-2</v>
      </c>
      <c r="E915" t="b">
        <f>EXACT(Anketa!$E$5,'Biotopi poligonos'!A915)</f>
        <v>0</v>
      </c>
      <c r="F915" t="str">
        <f>IF(E915=TRUE,COUNTIF($E$3:E915,TRUE),"")</f>
        <v/>
      </c>
      <c r="G915" t="str">
        <f>IFERROR(INDEX($B$3:$B$1772,MATCH(ROWS($F$3:F915),$F$3:$F$1772,0)),"")</f>
        <v/>
      </c>
    </row>
    <row r="916" spans="1:7">
      <c r="A916" s="71">
        <v>333</v>
      </c>
      <c r="B916" s="60">
        <v>6450</v>
      </c>
      <c r="C916" s="1">
        <v>2.4034010000000001</v>
      </c>
      <c r="D916" s="70">
        <v>2.2246606408138143E-2</v>
      </c>
      <c r="E916" t="b">
        <f>EXACT(Anketa!$E$5,'Biotopi poligonos'!A916)</f>
        <v>0</v>
      </c>
      <c r="F916" t="str">
        <f>IF(E916=TRUE,COUNTIF($E$3:E916,TRUE),"")</f>
        <v/>
      </c>
      <c r="G916" t="str">
        <f>IFERROR(INDEX($B$3:$B$1772,MATCH(ROWS($F$3:F916),$F$3:$F$1772,0)),"")</f>
        <v/>
      </c>
    </row>
    <row r="917" spans="1:7">
      <c r="A917" s="71">
        <v>333</v>
      </c>
      <c r="B917" s="60">
        <v>6510</v>
      </c>
      <c r="C917" s="1">
        <v>48.032857</v>
      </c>
      <c r="D917" s="70">
        <v>0.44460664880200307</v>
      </c>
      <c r="E917" t="b">
        <f>EXACT(Anketa!$E$5,'Biotopi poligonos'!A917)</f>
        <v>0</v>
      </c>
      <c r="F917" t="str">
        <f>IF(E917=TRUE,COUNTIF($E$3:E917,TRUE),"")</f>
        <v/>
      </c>
      <c r="G917" t="str">
        <f>IFERROR(INDEX($B$3:$B$1772,MATCH(ROWS($F$3:F917),$F$3:$F$1772,0)),"")</f>
        <v/>
      </c>
    </row>
    <row r="918" spans="1:7">
      <c r="A918" s="71">
        <v>334</v>
      </c>
      <c r="B918" s="60">
        <v>3260</v>
      </c>
      <c r="C918" s="1">
        <v>41.479469999999999</v>
      </c>
      <c r="D918" s="70">
        <v>0.20434648054530388</v>
      </c>
      <c r="E918" t="b">
        <f>EXACT(Anketa!$E$5,'Biotopi poligonos'!A918)</f>
        <v>0</v>
      </c>
      <c r="F918" t="str">
        <f>IF(E918=TRUE,COUNTIF($E$3:E918,TRUE),"")</f>
        <v/>
      </c>
      <c r="G918" t="str">
        <f>IFERROR(INDEX($B$3:$B$1772,MATCH(ROWS($F$3:F918),$F$3:$F$1772,0)),"")</f>
        <v/>
      </c>
    </row>
    <row r="919" spans="1:7">
      <c r="A919" s="71">
        <v>334</v>
      </c>
      <c r="B919" s="60">
        <v>6210</v>
      </c>
      <c r="C919" s="1">
        <v>2.707144</v>
      </c>
      <c r="D919" s="70">
        <v>1.333660600603952E-2</v>
      </c>
      <c r="E919" t="b">
        <f>EXACT(Anketa!$E$5,'Biotopi poligonos'!A919)</f>
        <v>0</v>
      </c>
      <c r="F919" t="str">
        <f>IF(E919=TRUE,COUNTIF($E$3:E919,TRUE),"")</f>
        <v/>
      </c>
      <c r="G919" t="str">
        <f>IFERROR(INDEX($B$3:$B$1772,MATCH(ROWS($F$3:F919),$F$3:$F$1772,0)),"")</f>
        <v/>
      </c>
    </row>
    <row r="920" spans="1:7">
      <c r="A920" s="71">
        <v>334</v>
      </c>
      <c r="B920" s="60">
        <v>6410</v>
      </c>
      <c r="C920" s="1">
        <v>3.1119119999999998</v>
      </c>
      <c r="D920" s="70">
        <v>1.5330674788436248E-2</v>
      </c>
      <c r="E920" t="b">
        <f>EXACT(Anketa!$E$5,'Biotopi poligonos'!A920)</f>
        <v>0</v>
      </c>
      <c r="F920" t="str">
        <f>IF(E920=TRUE,COUNTIF($E$3:E920,TRUE),"")</f>
        <v/>
      </c>
      <c r="G920" t="str">
        <f>IFERROR(INDEX($B$3:$B$1772,MATCH(ROWS($F$3:F920),$F$3:$F$1772,0)),"")</f>
        <v/>
      </c>
    </row>
    <row r="921" spans="1:7">
      <c r="A921" s="71">
        <v>334</v>
      </c>
      <c r="B921" s="60">
        <v>6450</v>
      </c>
      <c r="C921" s="1">
        <v>76.416798</v>
      </c>
      <c r="D921" s="70">
        <v>0.37646343422038459</v>
      </c>
      <c r="E921" t="b">
        <f>EXACT(Anketa!$E$5,'Biotopi poligonos'!A921)</f>
        <v>0</v>
      </c>
      <c r="F921" t="str">
        <f>IF(E921=TRUE,COUNTIF($E$3:E921,TRUE),"")</f>
        <v/>
      </c>
      <c r="G921" t="str">
        <f>IFERROR(INDEX($B$3:$B$1772,MATCH(ROWS($F$3:F921),$F$3:$F$1772,0)),"")</f>
        <v/>
      </c>
    </row>
    <row r="922" spans="1:7">
      <c r="A922" s="71">
        <v>334</v>
      </c>
      <c r="B922" s="60">
        <v>6510</v>
      </c>
      <c r="C922" s="1">
        <v>1.003682</v>
      </c>
      <c r="D922" s="70">
        <v>4.9445878717030781E-3</v>
      </c>
      <c r="E922" t="b">
        <f>EXACT(Anketa!$E$5,'Biotopi poligonos'!A922)</f>
        <v>0</v>
      </c>
      <c r="F922" t="str">
        <f>IF(E922=TRUE,COUNTIF($E$3:E922,TRUE),"")</f>
        <v/>
      </c>
      <c r="G922" t="str">
        <f>IFERROR(INDEX($B$3:$B$1772,MATCH(ROWS($F$3:F922),$F$3:$F$1772,0)),"")</f>
        <v/>
      </c>
    </row>
    <row r="923" spans="1:7">
      <c r="A923" s="71">
        <v>335</v>
      </c>
      <c r="B923" s="60" t="s">
        <v>148</v>
      </c>
      <c r="C923" s="1">
        <v>0.76893999999999996</v>
      </c>
      <c r="D923" s="70">
        <v>5.8076157605160217E-2</v>
      </c>
      <c r="E923" t="b">
        <f>EXACT(Anketa!$E$5,'Biotopi poligonos'!A923)</f>
        <v>0</v>
      </c>
      <c r="F923" t="str">
        <f>IF(E923=TRUE,COUNTIF($E$3:E923,TRUE),"")</f>
        <v/>
      </c>
      <c r="G923" t="str">
        <f>IFERROR(INDEX($B$3:$B$1772,MATCH(ROWS($F$3:F923),$F$3:$F$1772,0)),"")</f>
        <v/>
      </c>
    </row>
    <row r="924" spans="1:7">
      <c r="A924" s="71">
        <v>335</v>
      </c>
      <c r="B924" s="60" t="s">
        <v>150</v>
      </c>
      <c r="C924" s="1">
        <v>5.7100720000000003</v>
      </c>
      <c r="D924" s="70">
        <v>0.43126777304966896</v>
      </c>
      <c r="E924" t="b">
        <f>EXACT(Anketa!$E$5,'Biotopi poligonos'!A924)</f>
        <v>0</v>
      </c>
      <c r="F924" t="str">
        <f>IF(E924=TRUE,COUNTIF($E$3:E924,TRUE),"")</f>
        <v/>
      </c>
      <c r="G924" t="str">
        <f>IFERROR(INDEX($B$3:$B$1772,MATCH(ROWS($F$3:F924),$F$3:$F$1772,0)),"")</f>
        <v/>
      </c>
    </row>
    <row r="925" spans="1:7">
      <c r="A925" s="71">
        <v>336</v>
      </c>
      <c r="B925" s="60" t="s">
        <v>156</v>
      </c>
      <c r="C925" s="1">
        <v>3.1521059999999999</v>
      </c>
      <c r="D925" s="70">
        <v>1.575765644952752E-3</v>
      </c>
      <c r="E925" t="b">
        <f>EXACT(Anketa!$E$5,'Biotopi poligonos'!A925)</f>
        <v>0</v>
      </c>
      <c r="F925" t="str">
        <f>IF(E925=TRUE,COUNTIF($E$3:E925,TRUE),"")</f>
        <v/>
      </c>
      <c r="G925" t="str">
        <f>IFERROR(INDEX($B$3:$B$1772,MATCH(ROWS($F$3:F925),$F$3:$F$1772,0)),"")</f>
        <v/>
      </c>
    </row>
    <row r="926" spans="1:7">
      <c r="A926" s="71">
        <v>336</v>
      </c>
      <c r="B926" s="60" t="s">
        <v>153</v>
      </c>
      <c r="C926" s="1">
        <v>90.496986000000007</v>
      </c>
      <c r="D926" s="70">
        <v>4.5240243034520469E-2</v>
      </c>
      <c r="E926" t="b">
        <f>EXACT(Anketa!$E$5,'Biotopi poligonos'!A926)</f>
        <v>0</v>
      </c>
      <c r="F926" t="str">
        <f>IF(E926=TRUE,COUNTIF($E$3:E926,TRUE),"")</f>
        <v/>
      </c>
      <c r="G926" t="str">
        <f>IFERROR(INDEX($B$3:$B$1772,MATCH(ROWS($F$3:F926),$F$3:$F$1772,0)),"")</f>
        <v/>
      </c>
    </row>
    <row r="927" spans="1:7">
      <c r="A927" s="71">
        <v>336</v>
      </c>
      <c r="B927" s="60">
        <v>6410</v>
      </c>
      <c r="C927" s="1">
        <v>12.049701000000001</v>
      </c>
      <c r="D927" s="70">
        <v>6.0237520146063685E-3</v>
      </c>
      <c r="E927" t="b">
        <f>EXACT(Anketa!$E$5,'Biotopi poligonos'!A927)</f>
        <v>0</v>
      </c>
      <c r="F927" t="str">
        <f>IF(E927=TRUE,COUNTIF($E$3:E927,TRUE),"")</f>
        <v/>
      </c>
      <c r="G927" t="str">
        <f>IFERROR(INDEX($B$3:$B$1772,MATCH(ROWS($F$3:F927),$F$3:$F$1772,0)),"")</f>
        <v/>
      </c>
    </row>
    <row r="928" spans="1:7">
      <c r="A928" s="71">
        <v>336</v>
      </c>
      <c r="B928" s="60">
        <v>6450</v>
      </c>
      <c r="C928" s="1">
        <v>15.281597</v>
      </c>
      <c r="D928" s="70">
        <v>7.6394053856732739E-3</v>
      </c>
      <c r="E928" t="b">
        <f>EXACT(Anketa!$E$5,'Biotopi poligonos'!A928)</f>
        <v>0</v>
      </c>
      <c r="F928" t="str">
        <f>IF(E928=TRUE,COUNTIF($E$3:E928,TRUE),"")</f>
        <v/>
      </c>
      <c r="G928" t="str">
        <f>IFERROR(INDEX($B$3:$B$1772,MATCH(ROWS($F$3:F928),$F$3:$F$1772,0)),"")</f>
        <v/>
      </c>
    </row>
    <row r="929" spans="1:7">
      <c r="A929" s="71">
        <v>336</v>
      </c>
      <c r="B929" s="60">
        <v>6510</v>
      </c>
      <c r="C929" s="1">
        <v>4.6255790000000001</v>
      </c>
      <c r="D929" s="70">
        <v>2.31236781891691E-3</v>
      </c>
      <c r="E929" t="b">
        <f>EXACT(Anketa!$E$5,'Biotopi poligonos'!A929)</f>
        <v>0</v>
      </c>
      <c r="F929" t="str">
        <f>IF(E929=TRUE,COUNTIF($E$3:E929,TRUE),"")</f>
        <v/>
      </c>
      <c r="G929" t="str">
        <f>IFERROR(INDEX($B$3:$B$1772,MATCH(ROWS($F$3:F929),$F$3:$F$1772,0)),"")</f>
        <v/>
      </c>
    </row>
    <row r="930" spans="1:7">
      <c r="A930" s="71">
        <v>336</v>
      </c>
      <c r="B930" s="60" t="s">
        <v>151</v>
      </c>
      <c r="C930" s="1">
        <v>0.11856899999999999</v>
      </c>
      <c r="D930" s="70">
        <v>5.927369090899952E-5</v>
      </c>
      <c r="E930" t="b">
        <f>EXACT(Anketa!$E$5,'Biotopi poligonos'!A930)</f>
        <v>0</v>
      </c>
      <c r="F930" t="str">
        <f>IF(E930=TRUE,COUNTIF($E$3:E930,TRUE),"")</f>
        <v/>
      </c>
      <c r="G930" t="str">
        <f>IFERROR(INDEX($B$3:$B$1772,MATCH(ROWS($F$3:F930),$F$3:$F$1772,0)),"")</f>
        <v/>
      </c>
    </row>
    <row r="931" spans="1:7">
      <c r="A931" s="71">
        <v>337</v>
      </c>
      <c r="B931" s="60">
        <v>3260</v>
      </c>
      <c r="C931" s="1">
        <v>1.4734480000000001</v>
      </c>
      <c r="D931" s="70">
        <v>3.0521540495880371E-2</v>
      </c>
      <c r="E931" t="b">
        <f>EXACT(Anketa!$E$5,'Biotopi poligonos'!A931)</f>
        <v>0</v>
      </c>
      <c r="F931" t="str">
        <f>IF(E931=TRUE,COUNTIF($E$3:E931,TRUE),"")</f>
        <v/>
      </c>
      <c r="G931" t="str">
        <f>IFERROR(INDEX($B$3:$B$1772,MATCH(ROWS($F$3:F931),$F$3:$F$1772,0)),"")</f>
        <v/>
      </c>
    </row>
    <row r="932" spans="1:7">
      <c r="A932" s="71">
        <v>337</v>
      </c>
      <c r="B932" s="60" t="s">
        <v>148</v>
      </c>
      <c r="C932" s="1">
        <v>1.2273179999999999</v>
      </c>
      <c r="D932" s="70">
        <v>2.5423113702229667E-2</v>
      </c>
      <c r="E932" t="b">
        <f>EXACT(Anketa!$E$5,'Biotopi poligonos'!A932)</f>
        <v>0</v>
      </c>
      <c r="F932" t="str">
        <f>IF(E932=TRUE,COUNTIF($E$3:E932,TRUE),"")</f>
        <v/>
      </c>
      <c r="G932" t="str">
        <f>IFERROR(INDEX($B$3:$B$1772,MATCH(ROWS($F$3:F932),$F$3:$F$1772,0)),"")</f>
        <v/>
      </c>
    </row>
    <row r="933" spans="1:7">
      <c r="A933" s="71">
        <v>337</v>
      </c>
      <c r="B933" s="60" t="s">
        <v>149</v>
      </c>
      <c r="C933" s="1">
        <v>4.7128240000000003</v>
      </c>
      <c r="D933" s="70">
        <v>9.7623159124690467E-2</v>
      </c>
      <c r="E933" t="b">
        <f>EXACT(Anketa!$E$5,'Biotopi poligonos'!A933)</f>
        <v>0</v>
      </c>
      <c r="F933" t="str">
        <f>IF(E933=TRUE,COUNTIF($E$3:E933,TRUE),"")</f>
        <v/>
      </c>
      <c r="G933" t="str">
        <f>IFERROR(INDEX($B$3:$B$1772,MATCH(ROWS($F$3:F933),$F$3:$F$1772,0)),"")</f>
        <v/>
      </c>
    </row>
    <row r="934" spans="1:7">
      <c r="A934" s="71">
        <v>337</v>
      </c>
      <c r="B934" s="60">
        <v>9050</v>
      </c>
      <c r="C934" s="1">
        <v>4.2514839999999996</v>
      </c>
      <c r="D934" s="70">
        <v>8.8066793720299227E-2</v>
      </c>
      <c r="E934" t="b">
        <f>EXACT(Anketa!$E$5,'Biotopi poligonos'!A934)</f>
        <v>0</v>
      </c>
      <c r="F934" t="str">
        <f>IF(E934=TRUE,COUNTIF($E$3:E934,TRUE),"")</f>
        <v/>
      </c>
      <c r="G934" t="str">
        <f>IFERROR(INDEX($B$3:$B$1772,MATCH(ROWS($F$3:F934),$F$3:$F$1772,0)),"")</f>
        <v/>
      </c>
    </row>
    <row r="935" spans="1:7">
      <c r="A935" s="71">
        <v>337</v>
      </c>
      <c r="B935" s="60" t="s">
        <v>150</v>
      </c>
      <c r="C935" s="1">
        <v>11.982711999999999</v>
      </c>
      <c r="D935" s="70">
        <v>0.24821427668874071</v>
      </c>
      <c r="E935" t="b">
        <f>EXACT(Anketa!$E$5,'Biotopi poligonos'!A935)</f>
        <v>0</v>
      </c>
      <c r="F935" t="str">
        <f>IF(E935=TRUE,COUNTIF($E$3:E935,TRUE),"")</f>
        <v/>
      </c>
      <c r="G935" t="str">
        <f>IFERROR(INDEX($B$3:$B$1772,MATCH(ROWS($F$3:F935),$F$3:$F$1772,0)),"")</f>
        <v/>
      </c>
    </row>
    <row r="936" spans="1:7">
      <c r="A936" s="71">
        <v>337</v>
      </c>
      <c r="B936" s="60" t="s">
        <v>158</v>
      </c>
      <c r="C936" s="1">
        <v>3.5944950000000002</v>
      </c>
      <c r="D936" s="70">
        <v>7.445768340975692E-2</v>
      </c>
      <c r="E936" t="b">
        <f>EXACT(Anketa!$E$5,'Biotopi poligonos'!A936)</f>
        <v>0</v>
      </c>
      <c r="F936" t="str">
        <f>IF(E936=TRUE,COUNTIF($E$3:E936,TRUE),"")</f>
        <v/>
      </c>
      <c r="G936" t="str">
        <f>IFERROR(INDEX($B$3:$B$1772,MATCH(ROWS($F$3:F936),$F$3:$F$1772,0)),"")</f>
        <v/>
      </c>
    </row>
    <row r="937" spans="1:7">
      <c r="A937" s="71">
        <v>338</v>
      </c>
      <c r="B937" s="60">
        <v>3150</v>
      </c>
      <c r="C937" s="1">
        <v>1.2298290000000001</v>
      </c>
      <c r="D937" s="70">
        <v>0.23468245529536319</v>
      </c>
      <c r="E937" t="b">
        <f>EXACT(Anketa!$E$5,'Biotopi poligonos'!A937)</f>
        <v>0</v>
      </c>
      <c r="F937" t="str">
        <f>IF(E937=TRUE,COUNTIF($E$3:E937,TRUE),"")</f>
        <v/>
      </c>
      <c r="G937" t="str">
        <f>IFERROR(INDEX($B$3:$B$1772,MATCH(ROWS($F$3:F937),$F$3:$F$1772,0)),"")</f>
        <v/>
      </c>
    </row>
    <row r="938" spans="1:7">
      <c r="A938" s="71">
        <v>338</v>
      </c>
      <c r="B938" s="60">
        <v>7140</v>
      </c>
      <c r="C938" s="1">
        <v>1.118779</v>
      </c>
      <c r="D938" s="70">
        <v>0.21349130867209273</v>
      </c>
      <c r="E938" t="b">
        <f>EXACT(Anketa!$E$5,'Biotopi poligonos'!A938)</f>
        <v>0</v>
      </c>
      <c r="F938" t="str">
        <f>IF(E938=TRUE,COUNTIF($E$3:E938,TRUE),"")</f>
        <v/>
      </c>
      <c r="G938" t="str">
        <f>IFERROR(INDEX($B$3:$B$1772,MATCH(ROWS($F$3:F938),$F$3:$F$1772,0)),"")</f>
        <v/>
      </c>
    </row>
    <row r="939" spans="1:7">
      <c r="A939" s="71">
        <v>338</v>
      </c>
      <c r="B939" s="60" t="s">
        <v>148</v>
      </c>
      <c r="C939" s="1">
        <v>1.1642600000000001</v>
      </c>
      <c r="D939" s="70">
        <v>0.22217023293659491</v>
      </c>
      <c r="E939" t="b">
        <f>EXACT(Anketa!$E$5,'Biotopi poligonos'!A939)</f>
        <v>0</v>
      </c>
      <c r="F939" t="str">
        <f>IF(E939=TRUE,COUNTIF($E$3:E939,TRUE),"")</f>
        <v/>
      </c>
      <c r="G939" t="str">
        <f>IFERROR(INDEX($B$3:$B$1772,MATCH(ROWS($F$3:F939),$F$3:$F$1772,0)),"")</f>
        <v/>
      </c>
    </row>
    <row r="940" spans="1:7">
      <c r="A940" s="71">
        <v>338</v>
      </c>
      <c r="B940" s="60">
        <v>9050</v>
      </c>
      <c r="C940" s="1">
        <v>0.74115799999999998</v>
      </c>
      <c r="D940" s="70">
        <v>0.14143167806402418</v>
      </c>
      <c r="E940" t="b">
        <f>EXACT(Anketa!$E$5,'Biotopi poligonos'!A940)</f>
        <v>0</v>
      </c>
      <c r="F940" t="str">
        <f>IF(E940=TRUE,COUNTIF($E$3:E940,TRUE),"")</f>
        <v/>
      </c>
      <c r="G940" t="str">
        <f>IFERROR(INDEX($B$3:$B$1772,MATCH(ROWS($F$3:F940),$F$3:$F$1772,0)),"")</f>
        <v/>
      </c>
    </row>
    <row r="941" spans="1:7">
      <c r="A941" s="71">
        <v>338</v>
      </c>
      <c r="B941" s="60" t="s">
        <v>151</v>
      </c>
      <c r="C941" s="1">
        <v>0.95353900000000003</v>
      </c>
      <c r="D941" s="70">
        <v>0.18195934047732273</v>
      </c>
      <c r="E941" t="b">
        <f>EXACT(Anketa!$E$5,'Biotopi poligonos'!A941)</f>
        <v>0</v>
      </c>
      <c r="F941" t="str">
        <f>IF(E941=TRUE,COUNTIF($E$3:E941,TRUE),"")</f>
        <v/>
      </c>
      <c r="G941" t="str">
        <f>IFERROR(INDEX($B$3:$B$1772,MATCH(ROWS($F$3:F941),$F$3:$F$1772,0)),"")</f>
        <v/>
      </c>
    </row>
    <row r="942" spans="1:7">
      <c r="A942" s="71">
        <v>339</v>
      </c>
      <c r="B942" s="60">
        <v>3260</v>
      </c>
      <c r="C942" s="1">
        <v>1.1445970000000001</v>
      </c>
      <c r="D942" s="70">
        <v>1.7033272811780745E-3</v>
      </c>
      <c r="E942" t="b">
        <f>EXACT(Anketa!$E$5,'Biotopi poligonos'!A942)</f>
        <v>0</v>
      </c>
      <c r="F942" t="str">
        <f>IF(E942=TRUE,COUNTIF($E$3:E942,TRUE),"")</f>
        <v/>
      </c>
      <c r="G942" t="str">
        <f>IFERROR(INDEX($B$3:$B$1772,MATCH(ROWS($F$3:F942),$F$3:$F$1772,0)),"")</f>
        <v/>
      </c>
    </row>
    <row r="943" spans="1:7">
      <c r="A943" s="71">
        <v>339</v>
      </c>
      <c r="B943" s="60">
        <v>6210</v>
      </c>
      <c r="C943" s="1">
        <v>5.7510700000000003</v>
      </c>
      <c r="D943" s="70">
        <v>8.558430982227621E-3</v>
      </c>
      <c r="E943" t="b">
        <f>EXACT(Anketa!$E$5,'Biotopi poligonos'!A943)</f>
        <v>0</v>
      </c>
      <c r="F943" t="str">
        <f>IF(E943=TRUE,COUNTIF($E$3:E943,TRUE),"")</f>
        <v/>
      </c>
      <c r="G943" t="str">
        <f>IFERROR(INDEX($B$3:$B$1772,MATCH(ROWS($F$3:F943),$F$3:$F$1772,0)),"")</f>
        <v/>
      </c>
    </row>
    <row r="944" spans="1:7">
      <c r="A944" s="71">
        <v>339</v>
      </c>
      <c r="B944" s="60" t="s">
        <v>153</v>
      </c>
      <c r="C944" s="1">
        <v>81.313897999999995</v>
      </c>
      <c r="D944" s="70">
        <v>0.12100694026135946</v>
      </c>
      <c r="E944" t="b">
        <f>EXACT(Anketa!$E$5,'Biotopi poligonos'!A944)</f>
        <v>0</v>
      </c>
      <c r="F944" t="str">
        <f>IF(E944=TRUE,COUNTIF($E$3:E944,TRUE),"")</f>
        <v/>
      </c>
      <c r="G944" t="str">
        <f>IFERROR(INDEX($B$3:$B$1772,MATCH(ROWS($F$3:F944),$F$3:$F$1772,0)),"")</f>
        <v/>
      </c>
    </row>
    <row r="945" spans="1:7">
      <c r="A945" s="71">
        <v>339</v>
      </c>
      <c r="B945" s="60">
        <v>6410</v>
      </c>
      <c r="C945" s="1">
        <v>0.79361700000000002</v>
      </c>
      <c r="D945" s="70">
        <v>1.181017848995498E-3</v>
      </c>
      <c r="E945" t="b">
        <f>EXACT(Anketa!$E$5,'Biotopi poligonos'!A945)</f>
        <v>0</v>
      </c>
      <c r="F945" t="str">
        <f>IF(E945=TRUE,COUNTIF($E$3:E945,TRUE),"")</f>
        <v/>
      </c>
      <c r="G945" t="str">
        <f>IFERROR(INDEX($B$3:$B$1772,MATCH(ROWS($F$3:F945),$F$3:$F$1772,0)),"")</f>
        <v/>
      </c>
    </row>
    <row r="946" spans="1:7">
      <c r="A946" s="71">
        <v>339</v>
      </c>
      <c r="B946" s="60">
        <v>6430</v>
      </c>
      <c r="C946" s="1">
        <v>0.67900700000000003</v>
      </c>
      <c r="D946" s="70">
        <v>1.0104614525556861E-3</v>
      </c>
      <c r="E946" t="b">
        <f>EXACT(Anketa!$E$5,'Biotopi poligonos'!A946)</f>
        <v>0</v>
      </c>
      <c r="F946" t="str">
        <f>IF(E946=TRUE,COUNTIF($E$3:E946,TRUE),"")</f>
        <v/>
      </c>
      <c r="G946" t="str">
        <f>IFERROR(INDEX($B$3:$B$1772,MATCH(ROWS($F$3:F946),$F$3:$F$1772,0)),"")</f>
        <v/>
      </c>
    </row>
    <row r="947" spans="1:7">
      <c r="A947" s="71">
        <v>339</v>
      </c>
      <c r="B947" s="60">
        <v>6450</v>
      </c>
      <c r="C947" s="1">
        <v>102.749421</v>
      </c>
      <c r="D947" s="70">
        <v>0.15290612496324149</v>
      </c>
      <c r="E947" t="b">
        <f>EXACT(Anketa!$E$5,'Biotopi poligonos'!A947)</f>
        <v>0</v>
      </c>
      <c r="F947" t="str">
        <f>IF(E947=TRUE,COUNTIF($E$3:E947,TRUE),"")</f>
        <v/>
      </c>
      <c r="G947" t="str">
        <f>IFERROR(INDEX($B$3:$B$1772,MATCH(ROWS($F$3:F947),$F$3:$F$1772,0)),"")</f>
        <v/>
      </c>
    </row>
    <row r="948" spans="1:7">
      <c r="A948" s="71">
        <v>339</v>
      </c>
      <c r="B948" s="60">
        <v>6510</v>
      </c>
      <c r="C948" s="1">
        <v>10.194391</v>
      </c>
      <c r="D948" s="70">
        <v>1.517074071074468E-2</v>
      </c>
      <c r="E948" t="b">
        <f>EXACT(Anketa!$E$5,'Biotopi poligonos'!A948)</f>
        <v>0</v>
      </c>
      <c r="F948" t="str">
        <f>IF(E948=TRUE,COUNTIF($E$3:E948,TRUE),"")</f>
        <v/>
      </c>
      <c r="G948" t="str">
        <f>IFERROR(INDEX($B$3:$B$1772,MATCH(ROWS($F$3:F948),$F$3:$F$1772,0)),"")</f>
        <v/>
      </c>
    </row>
    <row r="949" spans="1:7">
      <c r="A949" s="71">
        <v>339</v>
      </c>
      <c r="B949" s="60" t="s">
        <v>157</v>
      </c>
      <c r="C949" s="1">
        <v>56.980457999999999</v>
      </c>
      <c r="D949" s="70">
        <v>8.4795232387837344E-2</v>
      </c>
      <c r="E949" t="b">
        <f>EXACT(Anketa!$E$5,'Biotopi poligonos'!A949)</f>
        <v>0</v>
      </c>
      <c r="F949" t="str">
        <f>IF(E949=TRUE,COUNTIF($E$3:E949,TRUE),"")</f>
        <v/>
      </c>
      <c r="G949" t="str">
        <f>IFERROR(INDEX($B$3:$B$1772,MATCH(ROWS($F$3:F949),$F$3:$F$1772,0)),"")</f>
        <v/>
      </c>
    </row>
    <row r="950" spans="1:7">
      <c r="A950" s="71">
        <v>339</v>
      </c>
      <c r="B950" s="60" t="s">
        <v>148</v>
      </c>
      <c r="C950" s="1">
        <v>4.8299999999999998E-4</v>
      </c>
      <c r="D950" s="70">
        <v>7.1877444795767404E-7</v>
      </c>
      <c r="E950" t="b">
        <f>EXACT(Anketa!$E$5,'Biotopi poligonos'!A950)</f>
        <v>0</v>
      </c>
      <c r="F950" t="str">
        <f>IF(E950=TRUE,COUNTIF($E$3:E950,TRUE),"")</f>
        <v/>
      </c>
      <c r="G950" t="str">
        <f>IFERROR(INDEX($B$3:$B$1772,MATCH(ROWS($F$3:F950),$F$3:$F$1772,0)),"")</f>
        <v/>
      </c>
    </row>
    <row r="951" spans="1:7">
      <c r="A951" s="71">
        <v>339</v>
      </c>
      <c r="B951" s="60" t="s">
        <v>149</v>
      </c>
      <c r="C951" s="1">
        <v>1.3070520000000001</v>
      </c>
      <c r="D951" s="70">
        <v>1.9450840160496355E-3</v>
      </c>
      <c r="E951" t="b">
        <f>EXACT(Anketa!$E$5,'Biotopi poligonos'!A951)</f>
        <v>0</v>
      </c>
      <c r="F951" t="str">
        <f>IF(E951=TRUE,COUNTIF($E$3:E951,TRUE),"")</f>
        <v/>
      </c>
      <c r="G951" t="str">
        <f>IFERROR(INDEX($B$3:$B$1772,MATCH(ROWS($F$3:F951),$F$3:$F$1772,0)),"")</f>
        <v/>
      </c>
    </row>
    <row r="952" spans="1:7">
      <c r="A952" s="71">
        <v>339</v>
      </c>
      <c r="B952" s="60" t="s">
        <v>150</v>
      </c>
      <c r="C952" s="1">
        <v>2.0218660000000002</v>
      </c>
      <c r="D952" s="70">
        <v>3.0088315072347637E-3</v>
      </c>
      <c r="E952" t="b">
        <f>EXACT(Anketa!$E$5,'Biotopi poligonos'!A952)</f>
        <v>0</v>
      </c>
      <c r="F952" t="str">
        <f>IF(E952=TRUE,COUNTIF($E$3:E952,TRUE),"")</f>
        <v/>
      </c>
      <c r="G952" t="str">
        <f>IFERROR(INDEX($B$3:$B$1772,MATCH(ROWS($F$3:F952),$F$3:$F$1772,0)),"")</f>
        <v/>
      </c>
    </row>
    <row r="953" spans="1:7">
      <c r="A953" s="71">
        <v>339</v>
      </c>
      <c r="B953" s="60" t="s">
        <v>152</v>
      </c>
      <c r="C953" s="1">
        <v>1.6291009999999999</v>
      </c>
      <c r="D953" s="70">
        <v>2.4243399005016457E-3</v>
      </c>
      <c r="E953" t="b">
        <f>EXACT(Anketa!$E$5,'Biotopi poligonos'!A953)</f>
        <v>0</v>
      </c>
      <c r="F953" t="str">
        <f>IF(E953=TRUE,COUNTIF($E$3:E953,TRUE),"")</f>
        <v/>
      </c>
      <c r="G953" t="str">
        <f>IFERROR(INDEX($B$3:$B$1772,MATCH(ROWS($F$3:F953),$F$3:$F$1772,0)),"")</f>
        <v/>
      </c>
    </row>
    <row r="954" spans="1:7">
      <c r="A954" s="71">
        <v>340</v>
      </c>
      <c r="B954" s="60">
        <v>3160</v>
      </c>
      <c r="C954" s="1">
        <v>8.3390149999999998</v>
      </c>
      <c r="D954" s="70">
        <v>4.7005987770799007E-2</v>
      </c>
      <c r="E954" t="b">
        <f>EXACT(Anketa!$E$5,'Biotopi poligonos'!A954)</f>
        <v>0</v>
      </c>
      <c r="F954" t="str">
        <f>IF(E954=TRUE,COUNTIF($E$3:E954,TRUE),"")</f>
        <v/>
      </c>
      <c r="G954" t="str">
        <f>IFERROR(INDEX($B$3:$B$1772,MATCH(ROWS($F$3:F954),$F$3:$F$1772,0)),"")</f>
        <v/>
      </c>
    </row>
    <row r="955" spans="1:7">
      <c r="A955" s="71">
        <v>340</v>
      </c>
      <c r="B955" s="60">
        <v>7140</v>
      </c>
      <c r="C955" s="1">
        <v>3.0600360000000002</v>
      </c>
      <c r="D955" s="70">
        <v>1.7249041378892438E-2</v>
      </c>
      <c r="E955" t="b">
        <f>EXACT(Anketa!$E$5,'Biotopi poligonos'!A955)</f>
        <v>0</v>
      </c>
      <c r="F955" t="str">
        <f>IF(E955=TRUE,COUNTIF($E$3:E955,TRUE),"")</f>
        <v/>
      </c>
      <c r="G955" t="str">
        <f>IFERROR(INDEX($B$3:$B$1772,MATCH(ROWS($F$3:F955),$F$3:$F$1772,0)),"")</f>
        <v/>
      </c>
    </row>
    <row r="956" spans="1:7">
      <c r="A956" s="71">
        <v>340</v>
      </c>
      <c r="B956" s="60" t="s">
        <v>148</v>
      </c>
      <c r="C956" s="1">
        <v>8.4044329999999992</v>
      </c>
      <c r="D956" s="70">
        <v>4.7374740879888043E-2</v>
      </c>
      <c r="E956" t="b">
        <f>EXACT(Anketa!$E$5,'Biotopi poligonos'!A956)</f>
        <v>0</v>
      </c>
      <c r="F956" t="str">
        <f>IF(E956=TRUE,COUNTIF($E$3:E956,TRUE),"")</f>
        <v/>
      </c>
      <c r="G956" t="str">
        <f>IFERROR(INDEX($B$3:$B$1772,MATCH(ROWS($F$3:F956),$F$3:$F$1772,0)),"")</f>
        <v/>
      </c>
    </row>
    <row r="957" spans="1:7">
      <c r="A957" s="71">
        <v>340</v>
      </c>
      <c r="B957" s="60">
        <v>9050</v>
      </c>
      <c r="C957" s="1">
        <v>1.010497</v>
      </c>
      <c r="D957" s="70">
        <v>5.6960455910475142E-3</v>
      </c>
      <c r="E957" t="b">
        <f>EXACT(Anketa!$E$5,'Biotopi poligonos'!A957)</f>
        <v>0</v>
      </c>
      <c r="F957" t="str">
        <f>IF(E957=TRUE,COUNTIF($E$3:E957,TRUE),"")</f>
        <v/>
      </c>
      <c r="G957" t="str">
        <f>IFERROR(INDEX($B$3:$B$1772,MATCH(ROWS($F$3:F957),$F$3:$F$1772,0)),"")</f>
        <v/>
      </c>
    </row>
    <row r="958" spans="1:7">
      <c r="A958" s="71">
        <v>340</v>
      </c>
      <c r="B958" s="60" t="s">
        <v>150</v>
      </c>
      <c r="C958" s="1">
        <v>20.866416000000001</v>
      </c>
      <c r="D958" s="70">
        <v>0.11762138517755452</v>
      </c>
      <c r="E958" t="b">
        <f>EXACT(Anketa!$E$5,'Biotopi poligonos'!A958)</f>
        <v>0</v>
      </c>
      <c r="F958" t="str">
        <f>IF(E958=TRUE,COUNTIF($E$3:E958,TRUE),"")</f>
        <v/>
      </c>
      <c r="G958" t="str">
        <f>IFERROR(INDEX($B$3:$B$1772,MATCH(ROWS($F$3:F958),$F$3:$F$1772,0)),"")</f>
        <v/>
      </c>
    </row>
    <row r="959" spans="1:7">
      <c r="A959" s="71">
        <v>340</v>
      </c>
      <c r="B959" s="60">
        <v>9160</v>
      </c>
      <c r="C959" s="1">
        <v>0.99857300000000004</v>
      </c>
      <c r="D959" s="70">
        <v>5.6288314898402369E-3</v>
      </c>
      <c r="E959" t="b">
        <f>EXACT(Anketa!$E$5,'Biotopi poligonos'!A959)</f>
        <v>0</v>
      </c>
      <c r="F959" t="str">
        <f>IF(E959=TRUE,COUNTIF($E$3:E959,TRUE),"")</f>
        <v/>
      </c>
      <c r="G959" t="str">
        <f>IFERROR(INDEX($B$3:$B$1772,MATCH(ROWS($F$3:F959),$F$3:$F$1772,0)),"")</f>
        <v/>
      </c>
    </row>
    <row r="960" spans="1:7">
      <c r="A960" s="71">
        <v>340</v>
      </c>
      <c r="B960" s="60" t="s">
        <v>151</v>
      </c>
      <c r="C960" s="1">
        <v>6.1439690000000002</v>
      </c>
      <c r="D960" s="70">
        <v>3.4632787167089667E-2</v>
      </c>
      <c r="E960" t="b">
        <f>EXACT(Anketa!$E$5,'Biotopi poligonos'!A960)</f>
        <v>0</v>
      </c>
      <c r="F960" t="str">
        <f>IF(E960=TRUE,COUNTIF($E$3:E960,TRUE),"")</f>
        <v/>
      </c>
      <c r="G960" t="str">
        <f>IFERROR(INDEX($B$3:$B$1772,MATCH(ROWS($F$3:F960),$F$3:$F$1772,0)),"")</f>
        <v/>
      </c>
    </row>
    <row r="961" spans="1:7">
      <c r="A961" s="71">
        <v>341</v>
      </c>
      <c r="B961" s="60">
        <v>2180</v>
      </c>
      <c r="C961" s="1">
        <v>11.055013000000001</v>
      </c>
      <c r="D961" s="70">
        <v>1.9289136701978973E-2</v>
      </c>
      <c r="E961" t="b">
        <f>EXACT(Anketa!$E$5,'Biotopi poligonos'!A961)</f>
        <v>0</v>
      </c>
      <c r="F961" t="str">
        <f>IF(E961=TRUE,COUNTIF($E$3:E961,TRUE),"")</f>
        <v/>
      </c>
      <c r="G961" t="str">
        <f>IFERROR(INDEX($B$3:$B$1772,MATCH(ROWS($F$3:F961),$F$3:$F$1772,0)),"")</f>
        <v/>
      </c>
    </row>
    <row r="962" spans="1:7">
      <c r="A962" s="71">
        <v>341</v>
      </c>
      <c r="B962" s="60">
        <v>3260</v>
      </c>
      <c r="C962" s="1">
        <v>17.176546999999999</v>
      </c>
      <c r="D962" s="70">
        <v>2.9970183042839191E-2</v>
      </c>
      <c r="E962" t="b">
        <f>EXACT(Anketa!$E$5,'Biotopi poligonos'!A962)</f>
        <v>0</v>
      </c>
      <c r="F962" t="str">
        <f>IF(E962=TRUE,COUNTIF($E$3:E962,TRUE),"")</f>
        <v/>
      </c>
      <c r="G962" t="str">
        <f>IFERROR(INDEX($B$3:$B$1772,MATCH(ROWS($F$3:F962),$F$3:$F$1772,0)),"")</f>
        <v/>
      </c>
    </row>
    <row r="963" spans="1:7">
      <c r="A963" s="71">
        <v>341</v>
      </c>
      <c r="B963" s="60">
        <v>6210</v>
      </c>
      <c r="C963" s="1">
        <v>1.474092</v>
      </c>
      <c r="D963" s="70">
        <v>2.5720423937351847E-3</v>
      </c>
      <c r="E963" t="b">
        <f>EXACT(Anketa!$E$5,'Biotopi poligonos'!A963)</f>
        <v>0</v>
      </c>
      <c r="F963" t="str">
        <f>IF(E963=TRUE,COUNTIF($E$3:E963,TRUE),"")</f>
        <v/>
      </c>
      <c r="G963" t="str">
        <f>IFERROR(INDEX($B$3:$B$1772,MATCH(ROWS($F$3:F963),$F$3:$F$1772,0)),"")</f>
        <v/>
      </c>
    </row>
    <row r="964" spans="1:7">
      <c r="A964" s="71">
        <v>341</v>
      </c>
      <c r="B964" s="60">
        <v>6450</v>
      </c>
      <c r="C964" s="1">
        <v>66.600412000000006</v>
      </c>
      <c r="D964" s="70">
        <v>0.11620650753428521</v>
      </c>
      <c r="E964" t="b">
        <f>EXACT(Anketa!$E$5,'Biotopi poligonos'!A964)</f>
        <v>0</v>
      </c>
      <c r="F964" t="str">
        <f>IF(E964=TRUE,COUNTIF($E$3:E964,TRUE),"")</f>
        <v/>
      </c>
      <c r="G964" t="str">
        <f>IFERROR(INDEX($B$3:$B$1772,MATCH(ROWS($F$3:F964),$F$3:$F$1772,0)),"")</f>
        <v/>
      </c>
    </row>
    <row r="965" spans="1:7">
      <c r="A965" s="71">
        <v>341</v>
      </c>
      <c r="B965" s="60">
        <v>6510</v>
      </c>
      <c r="C965" s="1">
        <v>9.0998920000000005</v>
      </c>
      <c r="D965" s="70">
        <v>1.5877779678888197E-2</v>
      </c>
      <c r="E965" t="b">
        <f>EXACT(Anketa!$E$5,'Biotopi poligonos'!A965)</f>
        <v>0</v>
      </c>
      <c r="F965" t="str">
        <f>IF(E965=TRUE,COUNTIF($E$3:E965,TRUE),"")</f>
        <v/>
      </c>
      <c r="G965" t="str">
        <f>IFERROR(INDEX($B$3:$B$1772,MATCH(ROWS($F$3:F965),$F$3:$F$1772,0)),"")</f>
        <v/>
      </c>
    </row>
    <row r="966" spans="1:7">
      <c r="A966" s="71">
        <v>341</v>
      </c>
      <c r="B966" s="60">
        <v>7160</v>
      </c>
      <c r="C966" s="1">
        <v>0.32477699999999998</v>
      </c>
      <c r="D966" s="70">
        <v>5.666811925647328E-4</v>
      </c>
      <c r="E966" t="b">
        <f>EXACT(Anketa!$E$5,'Biotopi poligonos'!A966)</f>
        <v>0</v>
      </c>
      <c r="F966" t="str">
        <f>IF(E966=TRUE,COUNTIF($E$3:E966,TRUE),"")</f>
        <v/>
      </c>
      <c r="G966" t="str">
        <f>IFERROR(INDEX($B$3:$B$1772,MATCH(ROWS($F$3:F966),$F$3:$F$1772,0)),"")</f>
        <v/>
      </c>
    </row>
    <row r="967" spans="1:7">
      <c r="A967" s="71">
        <v>341</v>
      </c>
      <c r="B967" s="60" t="s">
        <v>148</v>
      </c>
      <c r="C967" s="1">
        <v>3.1462789999999998</v>
      </c>
      <c r="D967" s="70">
        <v>5.4897272154782358E-3</v>
      </c>
      <c r="E967" t="b">
        <f>EXACT(Anketa!$E$5,'Biotopi poligonos'!A967)</f>
        <v>0</v>
      </c>
      <c r="F967" t="str">
        <f>IF(E967=TRUE,COUNTIF($E$3:E967,TRUE),"")</f>
        <v/>
      </c>
      <c r="G967" t="str">
        <f>IFERROR(INDEX($B$3:$B$1772,MATCH(ROWS($F$3:F967),$F$3:$F$1772,0)),"")</f>
        <v/>
      </c>
    </row>
    <row r="968" spans="1:7">
      <c r="A968" s="71">
        <v>341</v>
      </c>
      <c r="B968" s="60" t="s">
        <v>150</v>
      </c>
      <c r="C968" s="1">
        <v>1.060209</v>
      </c>
      <c r="D968" s="70">
        <v>1.8498862311304765E-3</v>
      </c>
      <c r="E968" t="b">
        <f>EXACT(Anketa!$E$5,'Biotopi poligonos'!A968)</f>
        <v>0</v>
      </c>
      <c r="F968" t="str">
        <f>IF(E968=TRUE,COUNTIF($E$3:E968,TRUE),"")</f>
        <v/>
      </c>
      <c r="G968" t="str">
        <f>IFERROR(INDEX($B$3:$B$1772,MATCH(ROWS($F$3:F968),$F$3:$F$1772,0)),"")</f>
        <v/>
      </c>
    </row>
    <row r="969" spans="1:7">
      <c r="A969" s="71">
        <v>341</v>
      </c>
      <c r="B969" s="60" t="s">
        <v>158</v>
      </c>
      <c r="C969" s="1">
        <v>0.87042600000000003</v>
      </c>
      <c r="D969" s="70">
        <v>1.5187468438939648E-3</v>
      </c>
      <c r="E969" t="b">
        <f>EXACT(Anketa!$E$5,'Biotopi poligonos'!A969)</f>
        <v>0</v>
      </c>
      <c r="F969" t="str">
        <f>IF(E969=TRUE,COUNTIF($E$3:E969,TRUE),"")</f>
        <v/>
      </c>
      <c r="G969" t="str">
        <f>IFERROR(INDEX($B$3:$B$1772,MATCH(ROWS($F$3:F969),$F$3:$F$1772,0)),"")</f>
        <v/>
      </c>
    </row>
    <row r="970" spans="1:7">
      <c r="A970" s="71">
        <v>341</v>
      </c>
      <c r="B970" s="60" t="s">
        <v>151</v>
      </c>
      <c r="C970" s="1">
        <v>0.374247</v>
      </c>
      <c r="D970" s="70">
        <v>6.5299801486488754E-4</v>
      </c>
      <c r="E970" t="b">
        <f>EXACT(Anketa!$E$5,'Biotopi poligonos'!A970)</f>
        <v>0</v>
      </c>
      <c r="F970" t="str">
        <f>IF(E970=TRUE,COUNTIF($E$3:E970,TRUE),"")</f>
        <v/>
      </c>
      <c r="G970" t="str">
        <f>IFERROR(INDEX($B$3:$B$1772,MATCH(ROWS($F$3:F970),$F$3:$F$1772,0)),"")</f>
        <v/>
      </c>
    </row>
    <row r="971" spans="1:7">
      <c r="A971" s="71">
        <v>341</v>
      </c>
      <c r="B971" s="60" t="s">
        <v>152</v>
      </c>
      <c r="C971" s="1">
        <v>4.2390489999999996</v>
      </c>
      <c r="D971" s="70">
        <v>7.3964269103425984E-3</v>
      </c>
      <c r="E971" t="b">
        <f>EXACT(Anketa!$E$5,'Biotopi poligonos'!A971)</f>
        <v>0</v>
      </c>
      <c r="F971" t="str">
        <f>IF(E971=TRUE,COUNTIF($E$3:E971,TRUE),"")</f>
        <v/>
      </c>
      <c r="G971" t="str">
        <f>IFERROR(INDEX($B$3:$B$1772,MATCH(ROWS($F$3:F971),$F$3:$F$1772,0)),"")</f>
        <v/>
      </c>
    </row>
    <row r="972" spans="1:7">
      <c r="A972" s="71">
        <v>342</v>
      </c>
      <c r="B972" s="60">
        <v>3260</v>
      </c>
      <c r="C972" s="1">
        <v>0.15185999999999999</v>
      </c>
      <c r="D972" s="70">
        <v>6.9556335604968014E-4</v>
      </c>
      <c r="E972" t="b">
        <f>EXACT(Anketa!$E$5,'Biotopi poligonos'!A972)</f>
        <v>0</v>
      </c>
      <c r="F972" t="str">
        <f>IF(E972=TRUE,COUNTIF($E$3:E972,TRUE),"")</f>
        <v/>
      </c>
      <c r="G972" t="str">
        <f>IFERROR(INDEX($B$3:$B$1772,MATCH(ROWS($F$3:F972),$F$3:$F$1772,0)),"")</f>
        <v/>
      </c>
    </row>
    <row r="973" spans="1:7">
      <c r="A973" s="71">
        <v>342</v>
      </c>
      <c r="B973" s="60" t="s">
        <v>154</v>
      </c>
      <c r="C973" s="1">
        <v>6.6612939999999998</v>
      </c>
      <c r="D973" s="70">
        <v>3.0510680957945461E-2</v>
      </c>
      <c r="E973" t="b">
        <f>EXACT(Anketa!$E$5,'Biotopi poligonos'!A973)</f>
        <v>0</v>
      </c>
      <c r="F973" t="str">
        <f>IF(E973=TRUE,COUNTIF($E$3:E973,TRUE),"")</f>
        <v/>
      </c>
      <c r="G973" t="str">
        <f>IFERROR(INDEX($B$3:$B$1772,MATCH(ROWS($F$3:F973),$F$3:$F$1772,0)),"")</f>
        <v/>
      </c>
    </row>
    <row r="974" spans="1:7">
      <c r="A974" s="71">
        <v>342</v>
      </c>
      <c r="B974" s="60" t="s">
        <v>148</v>
      </c>
      <c r="C974" s="1">
        <v>29.621670000000002</v>
      </c>
      <c r="D974" s="70">
        <v>0.13567593966150487</v>
      </c>
      <c r="E974" t="b">
        <f>EXACT(Anketa!$E$5,'Biotopi poligonos'!A974)</f>
        <v>0</v>
      </c>
      <c r="F974" t="str">
        <f>IF(E974=TRUE,COUNTIF($E$3:E974,TRUE),"")</f>
        <v/>
      </c>
      <c r="G974" t="str">
        <f>IFERROR(INDEX($B$3:$B$1772,MATCH(ROWS($F$3:F974),$F$3:$F$1772,0)),"")</f>
        <v/>
      </c>
    </row>
    <row r="975" spans="1:7">
      <c r="A975" s="71">
        <v>342</v>
      </c>
      <c r="B975" s="60">
        <v>9050</v>
      </c>
      <c r="C975" s="1">
        <v>4.6329659999999997</v>
      </c>
      <c r="D975" s="70">
        <v>2.1220343602160293E-2</v>
      </c>
      <c r="E975" t="b">
        <f>EXACT(Anketa!$E$5,'Biotopi poligonos'!A975)</f>
        <v>0</v>
      </c>
      <c r="F975" t="str">
        <f>IF(E975=TRUE,COUNTIF($E$3:E975,TRUE),"")</f>
        <v/>
      </c>
      <c r="G975" t="str">
        <f>IFERROR(INDEX($B$3:$B$1772,MATCH(ROWS($F$3:F975),$F$3:$F$1772,0)),"")</f>
        <v/>
      </c>
    </row>
    <row r="976" spans="1:7">
      <c r="A976" s="71">
        <v>342</v>
      </c>
      <c r="B976" s="60" t="s">
        <v>150</v>
      </c>
      <c r="C976" s="1">
        <v>14.858356000000001</v>
      </c>
      <c r="D976" s="70">
        <v>6.8055629953515745E-2</v>
      </c>
      <c r="E976" t="b">
        <f>EXACT(Anketa!$E$5,'Biotopi poligonos'!A976)</f>
        <v>0</v>
      </c>
      <c r="F976" t="str">
        <f>IF(E976=TRUE,COUNTIF($E$3:E976,TRUE),"")</f>
        <v/>
      </c>
      <c r="G976" t="str">
        <f>IFERROR(INDEX($B$3:$B$1772,MATCH(ROWS($F$3:F976),$F$3:$F$1772,0)),"")</f>
        <v/>
      </c>
    </row>
    <row r="977" spans="1:7">
      <c r="A977" s="71">
        <v>342</v>
      </c>
      <c r="B977" s="60" t="s">
        <v>151</v>
      </c>
      <c r="C977" s="1">
        <v>41.160235999999998</v>
      </c>
      <c r="D977" s="70">
        <v>0.18852595738151495</v>
      </c>
      <c r="E977" t="b">
        <f>EXACT(Anketa!$E$5,'Biotopi poligonos'!A977)</f>
        <v>0</v>
      </c>
      <c r="F977" t="str">
        <f>IF(E977=TRUE,COUNTIF($E$3:E977,TRUE),"")</f>
        <v/>
      </c>
      <c r="G977" t="str">
        <f>IFERROR(INDEX($B$3:$B$1772,MATCH(ROWS($F$3:F977),$F$3:$F$1772,0)),"")</f>
        <v/>
      </c>
    </row>
    <row r="978" spans="1:7">
      <c r="A978" s="71">
        <v>342</v>
      </c>
      <c r="B978" s="60" t="s">
        <v>152</v>
      </c>
      <c r="C978" s="1">
        <v>13.559982</v>
      </c>
      <c r="D978" s="70">
        <v>6.2108696087799641E-2</v>
      </c>
      <c r="E978" t="b">
        <f>EXACT(Anketa!$E$5,'Biotopi poligonos'!A978)</f>
        <v>0</v>
      </c>
      <c r="F978" t="str">
        <f>IF(E978=TRUE,COUNTIF($E$3:E978,TRUE),"")</f>
        <v/>
      </c>
      <c r="G978" t="str">
        <f>IFERROR(INDEX($B$3:$B$1772,MATCH(ROWS($F$3:F978),$F$3:$F$1772,0)),"")</f>
        <v/>
      </c>
    </row>
    <row r="979" spans="1:7">
      <c r="A979" s="71">
        <v>344</v>
      </c>
      <c r="B979" s="60">
        <v>3260</v>
      </c>
      <c r="C979" s="1">
        <v>0.55211399999999999</v>
      </c>
      <c r="D979" s="70">
        <v>8.5284505867105475E-4</v>
      </c>
      <c r="E979" t="b">
        <f>EXACT(Anketa!$E$5,'Biotopi poligonos'!A979)</f>
        <v>0</v>
      </c>
      <c r="F979" t="str">
        <f>IF(E979=TRUE,COUNTIF($E$3:E979,TRUE),"")</f>
        <v/>
      </c>
      <c r="G979" t="str">
        <f>IFERROR(INDEX($B$3:$B$1772,MATCH(ROWS($F$3:F979),$F$3:$F$1772,0)),"")</f>
        <v/>
      </c>
    </row>
    <row r="980" spans="1:7">
      <c r="A980" s="71">
        <v>344</v>
      </c>
      <c r="B980" s="60" t="s">
        <v>153</v>
      </c>
      <c r="C980" s="1">
        <v>35.240760999999999</v>
      </c>
      <c r="D980" s="70">
        <v>5.4436056471412815E-2</v>
      </c>
      <c r="E980" t="b">
        <f>EXACT(Anketa!$E$5,'Biotopi poligonos'!A980)</f>
        <v>0</v>
      </c>
      <c r="F980" t="str">
        <f>IF(E980=TRUE,COUNTIF($E$3:E980,TRUE),"")</f>
        <v/>
      </c>
      <c r="G980" t="str">
        <f>IFERROR(INDEX($B$3:$B$1772,MATCH(ROWS($F$3:F980),$F$3:$F$1772,0)),"")</f>
        <v/>
      </c>
    </row>
    <row r="981" spans="1:7">
      <c r="A981" s="71">
        <v>344</v>
      </c>
      <c r="B981" s="60">
        <v>6450</v>
      </c>
      <c r="C981" s="1">
        <v>200.50642500000001</v>
      </c>
      <c r="D981" s="70">
        <v>0.30972030014281188</v>
      </c>
      <c r="E981" t="b">
        <f>EXACT(Anketa!$E$5,'Biotopi poligonos'!A981)</f>
        <v>0</v>
      </c>
      <c r="F981" t="str">
        <f>IF(E981=TRUE,COUNTIF($E$3:E981,TRUE),"")</f>
        <v/>
      </c>
      <c r="G981" t="str">
        <f>IFERROR(INDEX($B$3:$B$1772,MATCH(ROWS($F$3:F981),$F$3:$F$1772,0)),"")</f>
        <v/>
      </c>
    </row>
    <row r="982" spans="1:7">
      <c r="A982" s="71">
        <v>344</v>
      </c>
      <c r="B982" s="60">
        <v>6510</v>
      </c>
      <c r="C982" s="1">
        <v>2.0415920000000001</v>
      </c>
      <c r="D982" s="70">
        <v>3.153627057133773E-3</v>
      </c>
      <c r="E982" t="b">
        <f>EXACT(Anketa!$E$5,'Biotopi poligonos'!A982)</f>
        <v>0</v>
      </c>
      <c r="F982" t="str">
        <f>IF(E982=TRUE,COUNTIF($E$3:E982,TRUE),"")</f>
        <v/>
      </c>
      <c r="G982" t="str">
        <f>IFERROR(INDEX($B$3:$B$1772,MATCH(ROWS($F$3:F982),$F$3:$F$1772,0)),"")</f>
        <v/>
      </c>
    </row>
    <row r="983" spans="1:7">
      <c r="A983" s="71">
        <v>344</v>
      </c>
      <c r="B983" s="60">
        <v>7140</v>
      </c>
      <c r="C983" s="1">
        <v>4.0223760000000004</v>
      </c>
      <c r="D983" s="70">
        <v>6.2133245954948488E-3</v>
      </c>
      <c r="E983" t="b">
        <f>EXACT(Anketa!$E$5,'Biotopi poligonos'!A983)</f>
        <v>0</v>
      </c>
      <c r="F983" t="str">
        <f>IF(E983=TRUE,COUNTIF($E$3:E983,TRUE),"")</f>
        <v/>
      </c>
      <c r="G983" t="str">
        <f>IFERROR(INDEX($B$3:$B$1772,MATCH(ROWS($F$3:F983),$F$3:$F$1772,0)),"")</f>
        <v/>
      </c>
    </row>
    <row r="984" spans="1:7">
      <c r="A984" s="71">
        <v>344</v>
      </c>
      <c r="B984" s="60" t="s">
        <v>148</v>
      </c>
      <c r="C984" s="1">
        <v>13.743156000000001</v>
      </c>
      <c r="D984" s="70">
        <v>2.1228917732833179E-2</v>
      </c>
      <c r="E984" t="b">
        <f>EXACT(Anketa!$E$5,'Biotopi poligonos'!A984)</f>
        <v>0</v>
      </c>
      <c r="F984" t="str">
        <f>IF(E984=TRUE,COUNTIF($E$3:E984,TRUE),"")</f>
        <v/>
      </c>
      <c r="G984" t="str">
        <f>IFERROR(INDEX($B$3:$B$1772,MATCH(ROWS($F$3:F984),$F$3:$F$1772,0)),"")</f>
        <v/>
      </c>
    </row>
    <row r="985" spans="1:7">
      <c r="A985" s="71">
        <v>344</v>
      </c>
      <c r="B985" s="60" t="s">
        <v>150</v>
      </c>
      <c r="C985" s="1">
        <v>5.4280350000000004</v>
      </c>
      <c r="D985" s="70">
        <v>8.3846322100934578E-3</v>
      </c>
      <c r="E985" t="b">
        <f>EXACT(Anketa!$E$5,'Biotopi poligonos'!A985)</f>
        <v>0</v>
      </c>
      <c r="F985" t="str">
        <f>IF(E985=TRUE,COUNTIF($E$3:E985,TRUE),"")</f>
        <v/>
      </c>
      <c r="G985" t="str">
        <f>IFERROR(INDEX($B$3:$B$1772,MATCH(ROWS($F$3:F985),$F$3:$F$1772,0)),"")</f>
        <v/>
      </c>
    </row>
    <row r="986" spans="1:7">
      <c r="A986" s="71">
        <v>345</v>
      </c>
      <c r="B986" s="60" t="s">
        <v>154</v>
      </c>
      <c r="C986" s="1">
        <v>2.6858420000000001</v>
      </c>
      <c r="D986" s="70">
        <v>3.4562176341758552E-2</v>
      </c>
      <c r="E986" t="b">
        <f>EXACT(Anketa!$E$5,'Biotopi poligonos'!A986)</f>
        <v>0</v>
      </c>
      <c r="F986" t="str">
        <f>IF(E986=TRUE,COUNTIF($E$3:E986,TRUE),"")</f>
        <v/>
      </c>
      <c r="G986" t="str">
        <f>IFERROR(INDEX($B$3:$B$1772,MATCH(ROWS($F$3:F986),$F$3:$F$1772,0)),"")</f>
        <v/>
      </c>
    </row>
    <row r="987" spans="1:7">
      <c r="A987" s="71">
        <v>345</v>
      </c>
      <c r="B987" s="60" t="s">
        <v>148</v>
      </c>
      <c r="C987" s="1">
        <v>9.6245340000000006</v>
      </c>
      <c r="D987" s="70">
        <v>0.12385123224495365</v>
      </c>
      <c r="E987" t="b">
        <f>EXACT(Anketa!$E$5,'Biotopi poligonos'!A987)</f>
        <v>0</v>
      </c>
      <c r="F987" t="str">
        <f>IF(E987=TRUE,COUNTIF($E$3:E987,TRUE),"")</f>
        <v/>
      </c>
      <c r="G987" t="str">
        <f>IFERROR(INDEX($B$3:$B$1772,MATCH(ROWS($F$3:F987),$F$3:$F$1772,0)),"")</f>
        <v/>
      </c>
    </row>
    <row r="988" spans="1:7">
      <c r="A988" s="71">
        <v>345</v>
      </c>
      <c r="B988" s="60" t="s">
        <v>149</v>
      </c>
      <c r="C988" s="1">
        <v>0.65408299999999997</v>
      </c>
      <c r="D988" s="70">
        <v>8.4169254885977859E-3</v>
      </c>
      <c r="E988" t="b">
        <f>EXACT(Anketa!$E$5,'Biotopi poligonos'!A988)</f>
        <v>0</v>
      </c>
      <c r="F988" t="str">
        <f>IF(E988=TRUE,COUNTIF($E$3:E988,TRUE),"")</f>
        <v/>
      </c>
      <c r="G988" t="str">
        <f>IFERROR(INDEX($B$3:$B$1772,MATCH(ROWS($F$3:F988),$F$3:$F$1772,0)),"")</f>
        <v/>
      </c>
    </row>
    <row r="989" spans="1:7">
      <c r="A989" s="71">
        <v>345</v>
      </c>
      <c r="B989" s="60">
        <v>9050</v>
      </c>
      <c r="C989" s="1">
        <v>5.3467359999999999</v>
      </c>
      <c r="D989" s="70">
        <v>6.8803314746298833E-2</v>
      </c>
      <c r="E989" t="b">
        <f>EXACT(Anketa!$E$5,'Biotopi poligonos'!A989)</f>
        <v>0</v>
      </c>
      <c r="F989" t="str">
        <f>IF(E989=TRUE,COUNTIF($E$3:E989,TRUE),"")</f>
        <v/>
      </c>
      <c r="G989" t="str">
        <f>IFERROR(INDEX($B$3:$B$1772,MATCH(ROWS($F$3:F989),$F$3:$F$1772,0)),"")</f>
        <v/>
      </c>
    </row>
    <row r="990" spans="1:7">
      <c r="A990" s="71">
        <v>345</v>
      </c>
      <c r="B990" s="60" t="s">
        <v>151</v>
      </c>
      <c r="C990" s="1">
        <v>0.995892</v>
      </c>
      <c r="D990" s="70">
        <v>1.2815420609755379E-2</v>
      </c>
      <c r="E990" t="b">
        <f>EXACT(Anketa!$E$5,'Biotopi poligonos'!A990)</f>
        <v>0</v>
      </c>
      <c r="F990" t="str">
        <f>IF(E990=TRUE,COUNTIF($E$3:E990,TRUE),"")</f>
        <v/>
      </c>
      <c r="G990" t="str">
        <f>IFERROR(INDEX($B$3:$B$1772,MATCH(ROWS($F$3:F990),$F$3:$F$1772,0)),"")</f>
        <v/>
      </c>
    </row>
    <row r="991" spans="1:7">
      <c r="A991" s="71">
        <v>346</v>
      </c>
      <c r="B991" s="60" t="s">
        <v>148</v>
      </c>
      <c r="C991" s="1">
        <v>72.973928999999998</v>
      </c>
      <c r="D991" s="70">
        <v>0.29641199860235273</v>
      </c>
      <c r="E991" t="b">
        <f>EXACT(Anketa!$E$5,'Biotopi poligonos'!A991)</f>
        <v>0</v>
      </c>
      <c r="F991" t="str">
        <f>IF(E991=TRUE,COUNTIF($E$3:E991,TRUE),"")</f>
        <v/>
      </c>
      <c r="G991" t="str">
        <f>IFERROR(INDEX($B$3:$B$1772,MATCH(ROWS($F$3:F991),$F$3:$F$1772,0)),"")</f>
        <v/>
      </c>
    </row>
    <row r="992" spans="1:7">
      <c r="A992" s="71">
        <v>346</v>
      </c>
      <c r="B992" s="60">
        <v>9050</v>
      </c>
      <c r="C992" s="1">
        <v>1.9280470000000001</v>
      </c>
      <c r="D992" s="70">
        <v>7.8315128772807399E-3</v>
      </c>
      <c r="E992" t="b">
        <f>EXACT(Anketa!$E$5,'Biotopi poligonos'!A992)</f>
        <v>0</v>
      </c>
      <c r="F992" t="str">
        <f>IF(E992=TRUE,COUNTIF($E$3:E992,TRUE),"")</f>
        <v/>
      </c>
      <c r="G992" t="str">
        <f>IFERROR(INDEX($B$3:$B$1772,MATCH(ROWS($F$3:F992),$F$3:$F$1772,0)),"")</f>
        <v/>
      </c>
    </row>
    <row r="993" spans="1:7">
      <c r="A993" s="71">
        <v>346</v>
      </c>
      <c r="B993" s="60" t="s">
        <v>150</v>
      </c>
      <c r="C993" s="1">
        <v>1.0834569999999999</v>
      </c>
      <c r="D993" s="70">
        <v>4.4008820570660143E-3</v>
      </c>
      <c r="E993" t="b">
        <f>EXACT(Anketa!$E$5,'Biotopi poligonos'!A993)</f>
        <v>0</v>
      </c>
      <c r="F993" t="str">
        <f>IF(E993=TRUE,COUNTIF($E$3:E993,TRUE),"")</f>
        <v/>
      </c>
      <c r="G993" t="str">
        <f>IFERROR(INDEX($B$3:$B$1772,MATCH(ROWS($F$3:F993),$F$3:$F$1772,0)),"")</f>
        <v/>
      </c>
    </row>
    <row r="994" spans="1:7">
      <c r="A994" s="71">
        <v>347</v>
      </c>
      <c r="B994" s="60" t="s">
        <v>160</v>
      </c>
      <c r="C994" s="1">
        <v>53.165672000000001</v>
      </c>
      <c r="D994" s="70">
        <v>7.8270546558916645E-2</v>
      </c>
      <c r="E994" t="b">
        <f>EXACT(Anketa!$E$5,'Biotopi poligonos'!A994)</f>
        <v>0</v>
      </c>
      <c r="F994" t="str">
        <f>IF(E994=TRUE,COUNTIF($E$3:E994,TRUE),"")</f>
        <v/>
      </c>
      <c r="G994" t="str">
        <f>IFERROR(INDEX($B$3:$B$1772,MATCH(ROWS($F$3:F994),$F$3:$F$1772,0)),"")</f>
        <v/>
      </c>
    </row>
    <row r="995" spans="1:7">
      <c r="A995" s="71">
        <v>347</v>
      </c>
      <c r="B995" s="60">
        <v>2180</v>
      </c>
      <c r="C995" s="1">
        <v>527.35818300000005</v>
      </c>
      <c r="D995" s="70">
        <v>0.77637715584084388</v>
      </c>
      <c r="E995" t="b">
        <f>EXACT(Anketa!$E$5,'Biotopi poligonos'!A995)</f>
        <v>0</v>
      </c>
      <c r="F995" t="str">
        <f>IF(E995=TRUE,COUNTIF($E$3:E995,TRUE),"")</f>
        <v/>
      </c>
      <c r="G995" t="str">
        <f>IFERROR(INDEX($B$3:$B$1772,MATCH(ROWS($F$3:F995),$F$3:$F$1772,0)),"")</f>
        <v/>
      </c>
    </row>
    <row r="996" spans="1:7">
      <c r="A996" s="71">
        <v>347</v>
      </c>
      <c r="B996" s="60">
        <v>3260</v>
      </c>
      <c r="C996" s="1">
        <v>0.58180500000000002</v>
      </c>
      <c r="D996" s="70">
        <v>8.5653380513483405E-4</v>
      </c>
      <c r="E996" t="b">
        <f>EXACT(Anketa!$E$5,'Biotopi poligonos'!A996)</f>
        <v>0</v>
      </c>
      <c r="F996" t="str">
        <f>IF(E996=TRUE,COUNTIF($E$3:E996,TRUE),"")</f>
        <v/>
      </c>
      <c r="G996" t="str">
        <f>IFERROR(INDEX($B$3:$B$1772,MATCH(ROWS($F$3:F996),$F$3:$F$1772,0)),"")</f>
        <v/>
      </c>
    </row>
    <row r="997" spans="1:7">
      <c r="A997" s="71">
        <v>349</v>
      </c>
      <c r="B997" s="60" t="s">
        <v>154</v>
      </c>
      <c r="C997" s="1">
        <v>170.229758</v>
      </c>
      <c r="D997" s="70">
        <v>0.70844036459306992</v>
      </c>
      <c r="E997" t="b">
        <f>EXACT(Anketa!$E$5,'Biotopi poligonos'!A997)</f>
        <v>0</v>
      </c>
      <c r="F997" t="str">
        <f>IF(E997=TRUE,COUNTIF($E$3:E997,TRUE),"")</f>
        <v/>
      </c>
      <c r="G997" t="str">
        <f>IFERROR(INDEX($B$3:$B$1772,MATCH(ROWS($F$3:F997),$F$3:$F$1772,0)),"")</f>
        <v/>
      </c>
    </row>
    <row r="998" spans="1:7">
      <c r="A998" s="71">
        <v>349</v>
      </c>
      <c r="B998" s="60">
        <v>7120</v>
      </c>
      <c r="C998" s="1">
        <v>9.0111530000000002</v>
      </c>
      <c r="D998" s="70">
        <v>3.750146033059587E-2</v>
      </c>
      <c r="E998" t="b">
        <f>EXACT(Anketa!$E$5,'Biotopi poligonos'!A998)</f>
        <v>0</v>
      </c>
      <c r="F998" t="str">
        <f>IF(E998=TRUE,COUNTIF($E$3:E998,TRUE),"")</f>
        <v/>
      </c>
      <c r="G998" t="str">
        <f>IFERROR(INDEX($B$3:$B$1772,MATCH(ROWS($F$3:F998),$F$3:$F$1772,0)),"")</f>
        <v/>
      </c>
    </row>
    <row r="999" spans="1:7">
      <c r="A999" s="71">
        <v>349</v>
      </c>
      <c r="B999" s="60" t="s">
        <v>148</v>
      </c>
      <c r="C999" s="1">
        <v>8.9845620000000004</v>
      </c>
      <c r="D999" s="70">
        <v>3.7390797318698189E-2</v>
      </c>
      <c r="E999" t="b">
        <f>EXACT(Anketa!$E$5,'Biotopi poligonos'!A999)</f>
        <v>0</v>
      </c>
      <c r="F999" t="str">
        <f>IF(E999=TRUE,COUNTIF($E$3:E999,TRUE),"")</f>
        <v/>
      </c>
      <c r="G999" t="str">
        <f>IFERROR(INDEX($B$3:$B$1772,MATCH(ROWS($F$3:F999),$F$3:$F$1772,0)),"")</f>
        <v/>
      </c>
    </row>
    <row r="1000" spans="1:7">
      <c r="A1000" s="71">
        <v>349</v>
      </c>
      <c r="B1000" s="60" t="s">
        <v>150</v>
      </c>
      <c r="C1000" s="1">
        <v>0.36446400000000001</v>
      </c>
      <c r="D1000" s="70">
        <v>1.5167795106719745E-3</v>
      </c>
      <c r="E1000" t="b">
        <f>EXACT(Anketa!$E$5,'Biotopi poligonos'!A1000)</f>
        <v>0</v>
      </c>
      <c r="F1000" t="str">
        <f>IF(E1000=TRUE,COUNTIF($E$3:E1000,TRUE),"")</f>
        <v/>
      </c>
      <c r="G1000" t="str">
        <f>IFERROR(INDEX($B$3:$B$1772,MATCH(ROWS($F$3:F1000),$F$3:$F$1772,0)),"")</f>
        <v/>
      </c>
    </row>
    <row r="1001" spans="1:7">
      <c r="A1001" s="71">
        <v>349</v>
      </c>
      <c r="B1001" s="60" t="s">
        <v>151</v>
      </c>
      <c r="C1001" s="1">
        <v>31.898820000000001</v>
      </c>
      <c r="D1001" s="70">
        <v>0.13275241612508612</v>
      </c>
      <c r="E1001" t="b">
        <f>EXACT(Anketa!$E$5,'Biotopi poligonos'!A1001)</f>
        <v>0</v>
      </c>
      <c r="F1001" t="str">
        <f>IF(E1001=TRUE,COUNTIF($E$3:E1001,TRUE),"")</f>
        <v/>
      </c>
      <c r="G1001" t="str">
        <f>IFERROR(INDEX($B$3:$B$1772,MATCH(ROWS($F$3:F1001),$F$3:$F$1772,0)),"")</f>
        <v/>
      </c>
    </row>
    <row r="1002" spans="1:7">
      <c r="A1002" s="72">
        <v>350</v>
      </c>
      <c r="B1002" s="60">
        <v>3150</v>
      </c>
      <c r="C1002" s="1">
        <v>4.1399699999999999</v>
      </c>
      <c r="D1002" s="70">
        <v>1</v>
      </c>
      <c r="E1002" t="b">
        <f>EXACT(Anketa!$E$5,'Biotopi poligonos'!A1002)</f>
        <v>0</v>
      </c>
      <c r="F1002" t="str">
        <f>IF(E1002=TRUE,COUNTIF($E$3:E1002,TRUE),"")</f>
        <v/>
      </c>
      <c r="G1002" t="str">
        <f>IFERROR(INDEX($B$3:$B$1772,MATCH(ROWS($F$3:F1002),$F$3:$F$1772,0)),"")</f>
        <v/>
      </c>
    </row>
    <row r="1003" spans="1:7">
      <c r="A1003" s="71">
        <v>351</v>
      </c>
      <c r="B1003" s="60">
        <v>6450</v>
      </c>
      <c r="C1003" s="1">
        <v>41.666688000000001</v>
      </c>
      <c r="D1003" s="70">
        <v>0.16142639971697342</v>
      </c>
      <c r="E1003" t="b">
        <f>EXACT(Anketa!$E$5,'Biotopi poligonos'!A1003)</f>
        <v>0</v>
      </c>
      <c r="F1003" t="str">
        <f>IF(E1003=TRUE,COUNTIF($E$3:E1003,TRUE),"")</f>
        <v/>
      </c>
      <c r="G1003" t="str">
        <f>IFERROR(INDEX($B$3:$B$1772,MATCH(ROWS($F$3:F1003),$F$3:$F$1772,0)),"")</f>
        <v/>
      </c>
    </row>
    <row r="1004" spans="1:7">
      <c r="A1004" s="71">
        <v>351</v>
      </c>
      <c r="B1004" s="60">
        <v>6510</v>
      </c>
      <c r="C1004" s="1">
        <v>18.807015</v>
      </c>
      <c r="D1004" s="70">
        <v>7.2862731995235977E-2</v>
      </c>
      <c r="E1004" t="b">
        <f>EXACT(Anketa!$E$5,'Biotopi poligonos'!A1004)</f>
        <v>0</v>
      </c>
      <c r="F1004" t="str">
        <f>IF(E1004=TRUE,COUNTIF($E$3:E1004,TRUE),"")</f>
        <v/>
      </c>
      <c r="G1004" t="str">
        <f>IFERROR(INDEX($B$3:$B$1772,MATCH(ROWS($F$3:F1004),$F$3:$F$1772,0)),"")</f>
        <v/>
      </c>
    </row>
    <row r="1005" spans="1:7">
      <c r="A1005" s="71">
        <v>351</v>
      </c>
      <c r="B1005" s="60" t="s">
        <v>150</v>
      </c>
      <c r="C1005" s="1">
        <v>0.118591</v>
      </c>
      <c r="D1005" s="70">
        <v>4.5944900081416591E-4</v>
      </c>
      <c r="E1005" t="b">
        <f>EXACT(Anketa!$E$5,'Biotopi poligonos'!A1005)</f>
        <v>0</v>
      </c>
      <c r="F1005" t="str">
        <f>IF(E1005=TRUE,COUNTIF($E$3:E1005,TRUE),"")</f>
        <v/>
      </c>
      <c r="G1005" t="str">
        <f>IFERROR(INDEX($B$3:$B$1772,MATCH(ROWS($F$3:F1005),$F$3:$F$1772,0)),"")</f>
        <v/>
      </c>
    </row>
    <row r="1006" spans="1:7">
      <c r="A1006" s="71">
        <v>351</v>
      </c>
      <c r="B1006" s="60" t="s">
        <v>152</v>
      </c>
      <c r="C1006" s="1">
        <v>2.0072190000000001</v>
      </c>
      <c r="D1006" s="70">
        <v>7.776431297191265E-3</v>
      </c>
      <c r="E1006" t="b">
        <f>EXACT(Anketa!$E$5,'Biotopi poligonos'!A1006)</f>
        <v>0</v>
      </c>
      <c r="F1006" t="str">
        <f>IF(E1006=TRUE,COUNTIF($E$3:E1006,TRUE),"")</f>
        <v/>
      </c>
      <c r="G1006" t="str">
        <f>IFERROR(INDEX($B$3:$B$1772,MATCH(ROWS($F$3:F1006),$F$3:$F$1772,0)),"")</f>
        <v/>
      </c>
    </row>
    <row r="1007" spans="1:7">
      <c r="A1007" s="71">
        <v>354</v>
      </c>
      <c r="B1007" s="60">
        <v>3260</v>
      </c>
      <c r="C1007" s="1">
        <v>0.20826700000000001</v>
      </c>
      <c r="D1007" s="70">
        <v>5.8164896793984691E-4</v>
      </c>
      <c r="E1007" t="b">
        <f>EXACT(Anketa!$E$5,'Biotopi poligonos'!A1007)</f>
        <v>0</v>
      </c>
      <c r="F1007" t="str">
        <f>IF(E1007=TRUE,COUNTIF($E$3:E1007,TRUE),"")</f>
        <v/>
      </c>
      <c r="G1007" t="str">
        <f>IFERROR(INDEX($B$3:$B$1772,MATCH(ROWS($F$3:F1007),$F$3:$F$1772,0)),"")</f>
        <v/>
      </c>
    </row>
    <row r="1008" spans="1:7">
      <c r="A1008" s="71">
        <v>354</v>
      </c>
      <c r="B1008" s="60" t="s">
        <v>154</v>
      </c>
      <c r="C1008" s="1">
        <v>24.575407999999999</v>
      </c>
      <c r="D1008" s="70">
        <v>6.8634304522082995E-2</v>
      </c>
      <c r="E1008" t="b">
        <f>EXACT(Anketa!$E$5,'Biotopi poligonos'!A1008)</f>
        <v>0</v>
      </c>
      <c r="F1008" t="str">
        <f>IF(E1008=TRUE,COUNTIF($E$3:E1008,TRUE),"")</f>
        <v/>
      </c>
      <c r="G1008" t="str">
        <f>IFERROR(INDEX($B$3:$B$1772,MATCH(ROWS($F$3:F1008),$F$3:$F$1772,0)),"")</f>
        <v/>
      </c>
    </row>
    <row r="1009" spans="1:7">
      <c r="A1009" s="71">
        <v>354</v>
      </c>
      <c r="B1009" s="60" t="s">
        <v>148</v>
      </c>
      <c r="C1009" s="1">
        <v>94.627685</v>
      </c>
      <c r="D1009" s="70">
        <v>0.2642766032006364</v>
      </c>
      <c r="E1009" t="b">
        <f>EXACT(Anketa!$E$5,'Biotopi poligonos'!A1009)</f>
        <v>0</v>
      </c>
      <c r="F1009" t="str">
        <f>IF(E1009=TRUE,COUNTIF($E$3:E1009,TRUE),"")</f>
        <v/>
      </c>
      <c r="G1009" t="str">
        <f>IFERROR(INDEX($B$3:$B$1772,MATCH(ROWS($F$3:F1009),$F$3:$F$1772,0)),"")</f>
        <v/>
      </c>
    </row>
    <row r="1010" spans="1:7">
      <c r="A1010" s="71">
        <v>354</v>
      </c>
      <c r="B1010" s="60" t="s">
        <v>149</v>
      </c>
      <c r="C1010" s="1">
        <v>4.7846469999999997</v>
      </c>
      <c r="D1010" s="70">
        <v>1.336258259592967E-2</v>
      </c>
      <c r="E1010" t="b">
        <f>EXACT(Anketa!$E$5,'Biotopi poligonos'!A1010)</f>
        <v>0</v>
      </c>
      <c r="F1010" t="str">
        <f>IF(E1010=TRUE,COUNTIF($E$3:E1010,TRUE),"")</f>
        <v/>
      </c>
      <c r="G1010" t="str">
        <f>IFERROR(INDEX($B$3:$B$1772,MATCH(ROWS($F$3:F1010),$F$3:$F$1772,0)),"")</f>
        <v/>
      </c>
    </row>
    <row r="1011" spans="1:7">
      <c r="A1011" s="71">
        <v>354</v>
      </c>
      <c r="B1011" s="60" t="s">
        <v>150</v>
      </c>
      <c r="C1011" s="1">
        <v>12.141239000000001</v>
      </c>
      <c r="D1011" s="70">
        <v>3.3908104182904734E-2</v>
      </c>
      <c r="E1011" t="b">
        <f>EXACT(Anketa!$E$5,'Biotopi poligonos'!A1011)</f>
        <v>0</v>
      </c>
      <c r="F1011" t="str">
        <f>IF(E1011=TRUE,COUNTIF($E$3:E1011,TRUE),"")</f>
        <v/>
      </c>
      <c r="G1011" t="str">
        <f>IFERROR(INDEX($B$3:$B$1772,MATCH(ROWS($F$3:F1011),$F$3:$F$1772,0)),"")</f>
        <v/>
      </c>
    </row>
    <row r="1012" spans="1:7">
      <c r="A1012" s="71">
        <v>354</v>
      </c>
      <c r="B1012" s="60" t="s">
        <v>151</v>
      </c>
      <c r="C1012" s="1">
        <v>88.015508999999994</v>
      </c>
      <c r="D1012" s="70">
        <v>0.24581008980083405</v>
      </c>
      <c r="E1012" t="b">
        <f>EXACT(Anketa!$E$5,'Biotopi poligonos'!A1012)</f>
        <v>0</v>
      </c>
      <c r="F1012" t="str">
        <f>IF(E1012=TRUE,COUNTIF($E$3:E1012,TRUE),"")</f>
        <v/>
      </c>
      <c r="G1012" t="str">
        <f>IFERROR(INDEX($B$3:$B$1772,MATCH(ROWS($F$3:F1012),$F$3:$F$1772,0)),"")</f>
        <v/>
      </c>
    </row>
    <row r="1013" spans="1:7">
      <c r="A1013" s="71">
        <v>354</v>
      </c>
      <c r="B1013" s="60" t="s">
        <v>155</v>
      </c>
      <c r="C1013" s="1">
        <v>7.28104</v>
      </c>
      <c r="D1013" s="70">
        <v>2.0334519638390832E-2</v>
      </c>
      <c r="E1013" t="b">
        <f>EXACT(Anketa!$E$5,'Biotopi poligonos'!A1013)</f>
        <v>0</v>
      </c>
      <c r="F1013" t="str">
        <f>IF(E1013=TRUE,COUNTIF($E$3:E1013,TRUE),"")</f>
        <v/>
      </c>
      <c r="G1013" t="str">
        <f>IFERROR(INDEX($B$3:$B$1772,MATCH(ROWS($F$3:F1013),$F$3:$F$1772,0)),"")</f>
        <v/>
      </c>
    </row>
    <row r="1014" spans="1:7">
      <c r="A1014" s="71">
        <v>355</v>
      </c>
      <c r="B1014" s="60" t="s">
        <v>148</v>
      </c>
      <c r="C1014" s="1">
        <v>0.78474699999999997</v>
      </c>
      <c r="D1014" s="70">
        <v>3.1332097346074367E-2</v>
      </c>
      <c r="E1014" t="b">
        <f>EXACT(Anketa!$E$5,'Biotopi poligonos'!A1014)</f>
        <v>0</v>
      </c>
      <c r="F1014" t="str">
        <f>IF(E1014=TRUE,COUNTIF($E$3:E1014,TRUE),"")</f>
        <v/>
      </c>
      <c r="G1014" t="str">
        <f>IFERROR(INDEX($B$3:$B$1772,MATCH(ROWS($F$3:F1014),$F$3:$F$1772,0)),"")</f>
        <v/>
      </c>
    </row>
    <row r="1015" spans="1:7">
      <c r="A1015" s="71">
        <v>355</v>
      </c>
      <c r="B1015" s="60" t="s">
        <v>150</v>
      </c>
      <c r="C1015" s="1">
        <v>5.6052299999999997</v>
      </c>
      <c r="D1015" s="70">
        <v>0.22379647454165028</v>
      </c>
      <c r="E1015" t="b">
        <f>EXACT(Anketa!$E$5,'Biotopi poligonos'!A1015)</f>
        <v>0</v>
      </c>
      <c r="F1015" t="str">
        <f>IF(E1015=TRUE,COUNTIF($E$3:E1015,TRUE),"")</f>
        <v/>
      </c>
      <c r="G1015" t="str">
        <f>IFERROR(INDEX($B$3:$B$1772,MATCH(ROWS($F$3:F1015),$F$3:$F$1772,0)),"")</f>
        <v/>
      </c>
    </row>
    <row r="1016" spans="1:7">
      <c r="A1016" s="71">
        <v>355</v>
      </c>
      <c r="B1016" s="60" t="s">
        <v>151</v>
      </c>
      <c r="C1016" s="1">
        <v>7.4673759999999998</v>
      </c>
      <c r="D1016" s="70">
        <v>0.29814520062101468</v>
      </c>
      <c r="E1016" t="b">
        <f>EXACT(Anketa!$E$5,'Biotopi poligonos'!A1016)</f>
        <v>0</v>
      </c>
      <c r="F1016" t="str">
        <f>IF(E1016=TRUE,COUNTIF($E$3:E1016,TRUE),"")</f>
        <v/>
      </c>
      <c r="G1016" t="str">
        <f>IFERROR(INDEX($B$3:$B$1772,MATCH(ROWS($F$3:F1016),$F$3:$F$1772,0)),"")</f>
        <v/>
      </c>
    </row>
    <row r="1017" spans="1:7">
      <c r="A1017" s="71">
        <v>356</v>
      </c>
      <c r="B1017" s="60">
        <v>2180</v>
      </c>
      <c r="C1017" s="1">
        <v>14.231654000000001</v>
      </c>
      <c r="D1017" s="70">
        <v>0.21234199201534715</v>
      </c>
      <c r="E1017" t="b">
        <f>EXACT(Anketa!$E$5,'Biotopi poligonos'!A1017)</f>
        <v>0</v>
      </c>
      <c r="F1017" t="str">
        <f>IF(E1017=TRUE,COUNTIF($E$3:E1017,TRUE),"")</f>
        <v/>
      </c>
      <c r="G1017" t="str">
        <f>IFERROR(INDEX($B$3:$B$1772,MATCH(ROWS($F$3:F1017),$F$3:$F$1772,0)),"")</f>
        <v/>
      </c>
    </row>
    <row r="1018" spans="1:7">
      <c r="A1018" s="71">
        <v>356</v>
      </c>
      <c r="B1018" s="60" t="s">
        <v>154</v>
      </c>
      <c r="C1018" s="1">
        <v>2.8674569999999999</v>
      </c>
      <c r="D1018" s="70">
        <v>4.2783609789723051E-2</v>
      </c>
      <c r="E1018" t="b">
        <f>EXACT(Anketa!$E$5,'Biotopi poligonos'!A1018)</f>
        <v>0</v>
      </c>
      <c r="F1018" t="str">
        <f>IF(E1018=TRUE,COUNTIF($E$3:E1018,TRUE),"")</f>
        <v/>
      </c>
      <c r="G1018" t="str">
        <f>IFERROR(INDEX($B$3:$B$1772,MATCH(ROWS($F$3:F1018),$F$3:$F$1772,0)),"")</f>
        <v/>
      </c>
    </row>
    <row r="1019" spans="1:7">
      <c r="A1019" s="71">
        <v>356</v>
      </c>
      <c r="B1019" s="60" t="s">
        <v>161</v>
      </c>
      <c r="C1019" s="1">
        <v>4.0371999999999998E-2</v>
      </c>
      <c r="D1019" s="70">
        <v>6.0236645028354365E-4</v>
      </c>
      <c r="E1019" t="b">
        <f>EXACT(Anketa!$E$5,'Biotopi poligonos'!A1019)</f>
        <v>0</v>
      </c>
      <c r="F1019" t="str">
        <f>IF(E1019=TRUE,COUNTIF($E$3:E1019,TRUE),"")</f>
        <v/>
      </c>
      <c r="G1019" t="str">
        <f>IFERROR(INDEX($B$3:$B$1772,MATCH(ROWS($F$3:F1019),$F$3:$F$1772,0)),"")</f>
        <v/>
      </c>
    </row>
    <row r="1020" spans="1:7">
      <c r="A1020" s="71">
        <v>356</v>
      </c>
      <c r="B1020" s="60" t="s">
        <v>148</v>
      </c>
      <c r="C1020" s="1">
        <v>13.583083999999999</v>
      </c>
      <c r="D1020" s="70">
        <v>0.20266506719962341</v>
      </c>
      <c r="E1020" t="b">
        <f>EXACT(Anketa!$E$5,'Biotopi poligonos'!A1020)</f>
        <v>0</v>
      </c>
      <c r="F1020" t="str">
        <f>IF(E1020=TRUE,COUNTIF($E$3:E1020,TRUE),"")</f>
        <v/>
      </c>
      <c r="G1020" t="str">
        <f>IFERROR(INDEX($B$3:$B$1772,MATCH(ROWS($F$3:F1020),$F$3:$F$1772,0)),"")</f>
        <v/>
      </c>
    </row>
    <row r="1021" spans="1:7">
      <c r="A1021" s="71">
        <v>356</v>
      </c>
      <c r="B1021" s="60" t="s">
        <v>150</v>
      </c>
      <c r="C1021" s="1">
        <v>2.8926820000000002</v>
      </c>
      <c r="D1021" s="70">
        <v>4.3159976918138852E-2</v>
      </c>
      <c r="E1021" t="b">
        <f>EXACT(Anketa!$E$5,'Biotopi poligonos'!A1021)</f>
        <v>0</v>
      </c>
      <c r="F1021" t="str">
        <f>IF(E1021=TRUE,COUNTIF($E$3:E1021,TRUE),"")</f>
        <v/>
      </c>
      <c r="G1021" t="str">
        <f>IFERROR(INDEX($B$3:$B$1772,MATCH(ROWS($F$3:F1021),$F$3:$F$1772,0)),"")</f>
        <v/>
      </c>
    </row>
    <row r="1022" spans="1:7">
      <c r="A1022" s="71">
        <v>356</v>
      </c>
      <c r="B1022" s="60" t="s">
        <v>151</v>
      </c>
      <c r="C1022" s="1">
        <v>14.881501</v>
      </c>
      <c r="D1022" s="70">
        <v>0.22203797018381563</v>
      </c>
      <c r="E1022" t="b">
        <f>EXACT(Anketa!$E$5,'Biotopi poligonos'!A1022)</f>
        <v>0</v>
      </c>
      <c r="F1022" t="str">
        <f>IF(E1022=TRUE,COUNTIF($E$3:E1022,TRUE),"")</f>
        <v/>
      </c>
      <c r="G1022" t="str">
        <f>IFERROR(INDEX($B$3:$B$1772,MATCH(ROWS($F$3:F1022),$F$3:$F$1772,0)),"")</f>
        <v/>
      </c>
    </row>
    <row r="1023" spans="1:7">
      <c r="A1023" s="71">
        <v>357</v>
      </c>
      <c r="B1023" s="60">
        <v>2180</v>
      </c>
      <c r="C1023" s="1">
        <v>70.537543999999997</v>
      </c>
      <c r="D1023" s="70">
        <v>0.96081059822703696</v>
      </c>
      <c r="E1023" t="b">
        <f>EXACT(Anketa!$E$5,'Biotopi poligonos'!A1023)</f>
        <v>0</v>
      </c>
      <c r="F1023" t="str">
        <f>IF(E1023=TRUE,COUNTIF($E$3:E1023,TRUE),"")</f>
        <v/>
      </c>
      <c r="G1023" t="str">
        <f>IFERROR(INDEX($B$3:$B$1772,MATCH(ROWS($F$3:F1023),$F$3:$F$1772,0)),"")</f>
        <v/>
      </c>
    </row>
    <row r="1024" spans="1:7">
      <c r="A1024" s="71">
        <v>357</v>
      </c>
      <c r="B1024" s="60">
        <v>3150</v>
      </c>
      <c r="C1024" s="1">
        <v>2.1965490000000001</v>
      </c>
      <c r="D1024" s="70">
        <v>2.9919776604711387E-2</v>
      </c>
      <c r="E1024" t="b">
        <f>EXACT(Anketa!$E$5,'Biotopi poligonos'!A1024)</f>
        <v>0</v>
      </c>
      <c r="F1024" t="str">
        <f>IF(E1024=TRUE,COUNTIF($E$3:E1024,TRUE),"")</f>
        <v/>
      </c>
      <c r="G1024" t="str">
        <f>IFERROR(INDEX($B$3:$B$1772,MATCH(ROWS($F$3:F1024),$F$3:$F$1772,0)),"")</f>
        <v/>
      </c>
    </row>
    <row r="1025" spans="1:7">
      <c r="A1025" s="71">
        <v>358</v>
      </c>
      <c r="B1025" s="60">
        <v>2180</v>
      </c>
      <c r="C1025" s="1">
        <v>487.55838599999998</v>
      </c>
      <c r="D1025" s="70">
        <v>0.36470779067161274</v>
      </c>
      <c r="E1025" t="b">
        <f>EXACT(Anketa!$E$5,'Biotopi poligonos'!A1025)</f>
        <v>0</v>
      </c>
      <c r="F1025" t="str">
        <f>IF(E1025=TRUE,COUNTIF($E$3:E1025,TRUE),"")</f>
        <v/>
      </c>
      <c r="G1025" t="str">
        <f>IFERROR(INDEX($B$3:$B$1772,MATCH(ROWS($F$3:F1025),$F$3:$F$1772,0)),"")</f>
        <v/>
      </c>
    </row>
    <row r="1026" spans="1:7">
      <c r="A1026" s="71">
        <v>358</v>
      </c>
      <c r="B1026" s="60">
        <v>3150</v>
      </c>
      <c r="C1026" s="1">
        <v>22.832362</v>
      </c>
      <c r="D1026" s="70">
        <v>1.7079267919379987E-2</v>
      </c>
      <c r="E1026" t="b">
        <f>EXACT(Anketa!$E$5,'Biotopi poligonos'!A1026)</f>
        <v>0</v>
      </c>
      <c r="F1026" t="str">
        <f>IF(E1026=TRUE,COUNTIF($E$3:E1026,TRUE),"")</f>
        <v/>
      </c>
      <c r="G1026" t="str">
        <f>IFERROR(INDEX($B$3:$B$1772,MATCH(ROWS($F$3:F1026),$F$3:$F$1772,0)),"")</f>
        <v/>
      </c>
    </row>
    <row r="1027" spans="1:7">
      <c r="A1027" s="71">
        <v>358</v>
      </c>
      <c r="B1027" s="60" t="s">
        <v>154</v>
      </c>
      <c r="C1027" s="1">
        <v>14.988151</v>
      </c>
      <c r="D1027" s="70">
        <v>1.1211570951140452E-2</v>
      </c>
      <c r="E1027" t="b">
        <f>EXACT(Anketa!$E$5,'Biotopi poligonos'!A1027)</f>
        <v>0</v>
      </c>
      <c r="F1027" t="str">
        <f>IF(E1027=TRUE,COUNTIF($E$3:E1027,TRUE),"")</f>
        <v/>
      </c>
      <c r="G1027" t="str">
        <f>IFERROR(INDEX($B$3:$B$1772,MATCH(ROWS($F$3:F1027),$F$3:$F$1772,0)),"")</f>
        <v/>
      </c>
    </row>
    <row r="1028" spans="1:7">
      <c r="A1028" s="71">
        <v>358</v>
      </c>
      <c r="B1028" s="60">
        <v>7140</v>
      </c>
      <c r="C1028" s="1">
        <v>12.407748</v>
      </c>
      <c r="D1028" s="70">
        <v>9.281354787916871E-3</v>
      </c>
      <c r="E1028" t="b">
        <f>EXACT(Anketa!$E$5,'Biotopi poligonos'!A1028)</f>
        <v>0</v>
      </c>
      <c r="F1028" t="str">
        <f>IF(E1028=TRUE,COUNTIF($E$3:E1028,TRUE),"")</f>
        <v/>
      </c>
      <c r="G1028" t="str">
        <f>IFERROR(INDEX($B$3:$B$1772,MATCH(ROWS($F$3:F1028),$F$3:$F$1772,0)),"")</f>
        <v/>
      </c>
    </row>
    <row r="1029" spans="1:7">
      <c r="A1029" s="71">
        <v>358</v>
      </c>
      <c r="B1029" s="60" t="s">
        <v>148</v>
      </c>
      <c r="C1029" s="1">
        <v>324.60014799999999</v>
      </c>
      <c r="D1029" s="70">
        <v>0.24281030996102795</v>
      </c>
      <c r="E1029" t="b">
        <f>EXACT(Anketa!$E$5,'Biotopi poligonos'!A1029)</f>
        <v>0</v>
      </c>
      <c r="F1029" t="str">
        <f>IF(E1029=TRUE,COUNTIF($E$3:E1029,TRUE),"")</f>
        <v/>
      </c>
      <c r="G1029" t="str">
        <f>IFERROR(INDEX($B$3:$B$1772,MATCH(ROWS($F$3:F1029),$F$3:$F$1772,0)),"")</f>
        <v/>
      </c>
    </row>
    <row r="1030" spans="1:7">
      <c r="A1030" s="71">
        <v>358</v>
      </c>
      <c r="B1030" s="60" t="s">
        <v>151</v>
      </c>
      <c r="C1030" s="1">
        <v>101.995231</v>
      </c>
      <c r="D1030" s="70">
        <v>7.6295386204373053E-2</v>
      </c>
      <c r="E1030" t="b">
        <f>EXACT(Anketa!$E$5,'Biotopi poligonos'!A1030)</f>
        <v>0</v>
      </c>
      <c r="F1030" t="str">
        <f>IF(E1030=TRUE,COUNTIF($E$3:E1030,TRUE),"")</f>
        <v/>
      </c>
      <c r="G1030" t="str">
        <f>IFERROR(INDEX($B$3:$B$1772,MATCH(ROWS($F$3:F1030),$F$3:$F$1772,0)),"")</f>
        <v/>
      </c>
    </row>
    <row r="1031" spans="1:7">
      <c r="A1031" s="71">
        <v>359</v>
      </c>
      <c r="B1031" s="60">
        <v>2180</v>
      </c>
      <c r="C1031" s="1">
        <v>2.7548530000000002</v>
      </c>
      <c r="D1031" s="70">
        <v>2.1289884031252714E-2</v>
      </c>
      <c r="E1031" t="b">
        <f>EXACT(Anketa!$E$5,'Biotopi poligonos'!A1031)</f>
        <v>0</v>
      </c>
      <c r="F1031" t="str">
        <f>IF(E1031=TRUE,COUNTIF($E$3:E1031,TRUE),"")</f>
        <v/>
      </c>
      <c r="G1031" t="str">
        <f>IFERROR(INDEX($B$3:$B$1772,MATCH(ROWS($F$3:F1031),$F$3:$F$1772,0)),"")</f>
        <v/>
      </c>
    </row>
    <row r="1032" spans="1:7">
      <c r="A1032" s="71">
        <v>359</v>
      </c>
      <c r="B1032" s="60">
        <v>3260</v>
      </c>
      <c r="C1032" s="1">
        <v>0.51871599999999995</v>
      </c>
      <c r="D1032" s="70">
        <v>4.0087088077495536E-3</v>
      </c>
      <c r="E1032" t="b">
        <f>EXACT(Anketa!$E$5,'Biotopi poligonos'!A1032)</f>
        <v>0</v>
      </c>
      <c r="F1032" t="str">
        <f>IF(E1032=TRUE,COUNTIF($E$3:E1032,TRUE),"")</f>
        <v/>
      </c>
      <c r="G1032" t="str">
        <f>IFERROR(INDEX($B$3:$B$1772,MATCH(ROWS($F$3:F1032),$F$3:$F$1772,0)),"")</f>
        <v/>
      </c>
    </row>
    <row r="1033" spans="1:7">
      <c r="A1033" s="71">
        <v>359</v>
      </c>
      <c r="B1033" s="60">
        <v>7140</v>
      </c>
      <c r="C1033" s="1">
        <v>0.53783300000000001</v>
      </c>
      <c r="D1033" s="70">
        <v>4.1564476210457476E-3</v>
      </c>
      <c r="E1033" t="b">
        <f>EXACT(Anketa!$E$5,'Biotopi poligonos'!A1033)</f>
        <v>0</v>
      </c>
      <c r="F1033" t="str">
        <f>IF(E1033=TRUE,COUNTIF($E$3:E1033,TRUE),"")</f>
        <v/>
      </c>
      <c r="G1033" t="str">
        <f>IFERROR(INDEX($B$3:$B$1772,MATCH(ROWS($F$3:F1033),$F$3:$F$1772,0)),"")</f>
        <v/>
      </c>
    </row>
    <row r="1034" spans="1:7">
      <c r="A1034" s="71">
        <v>359</v>
      </c>
      <c r="B1034" s="60">
        <v>7160</v>
      </c>
      <c r="C1034" s="1">
        <v>1.3346E-2</v>
      </c>
      <c r="D1034" s="70">
        <v>1.031397291547312E-4</v>
      </c>
      <c r="E1034" t="b">
        <f>EXACT(Anketa!$E$5,'Biotopi poligonos'!A1034)</f>
        <v>0</v>
      </c>
      <c r="F1034" t="str">
        <f>IF(E1034=TRUE,COUNTIF($E$3:E1034,TRUE),"")</f>
        <v/>
      </c>
      <c r="G1034" t="str">
        <f>IFERROR(INDEX($B$3:$B$1772,MATCH(ROWS($F$3:F1034),$F$3:$F$1772,0)),"")</f>
        <v/>
      </c>
    </row>
    <row r="1035" spans="1:7">
      <c r="A1035" s="71">
        <v>359</v>
      </c>
      <c r="B1035" s="60" t="s">
        <v>148</v>
      </c>
      <c r="C1035" s="1">
        <v>27.606674000000002</v>
      </c>
      <c r="D1035" s="70">
        <v>0.21334818516581447</v>
      </c>
      <c r="E1035" t="b">
        <f>EXACT(Anketa!$E$5,'Biotopi poligonos'!A1035)</f>
        <v>0</v>
      </c>
      <c r="F1035" t="str">
        <f>IF(E1035=TRUE,COUNTIF($E$3:E1035,TRUE),"")</f>
        <v/>
      </c>
      <c r="G1035" t="str">
        <f>IFERROR(INDEX($B$3:$B$1772,MATCH(ROWS($F$3:F1035),$F$3:$F$1772,0)),"")</f>
        <v/>
      </c>
    </row>
    <row r="1036" spans="1:7">
      <c r="A1036" s="71">
        <v>359</v>
      </c>
      <c r="B1036" s="60">
        <v>9050</v>
      </c>
      <c r="C1036" s="1">
        <v>2.4704259999999998</v>
      </c>
      <c r="D1036" s="70">
        <v>1.9091792936970324E-2</v>
      </c>
      <c r="E1036" t="b">
        <f>EXACT(Anketa!$E$5,'Biotopi poligonos'!A1036)</f>
        <v>0</v>
      </c>
      <c r="F1036" t="str">
        <f>IF(E1036=TRUE,COUNTIF($E$3:E1036,TRUE),"")</f>
        <v/>
      </c>
      <c r="G1036" t="str">
        <f>IFERROR(INDEX($B$3:$B$1772,MATCH(ROWS($F$3:F1036),$F$3:$F$1772,0)),"")</f>
        <v/>
      </c>
    </row>
    <row r="1037" spans="1:7">
      <c r="A1037" s="71">
        <v>359</v>
      </c>
      <c r="B1037" s="60" t="s">
        <v>151</v>
      </c>
      <c r="C1037" s="1">
        <v>11.331208</v>
      </c>
      <c r="D1037" s="70">
        <v>8.7569138626998611E-2</v>
      </c>
      <c r="E1037" t="b">
        <f>EXACT(Anketa!$E$5,'Biotopi poligonos'!A1037)</f>
        <v>0</v>
      </c>
      <c r="F1037" t="str">
        <f>IF(E1037=TRUE,COUNTIF($E$3:E1037,TRUE),"")</f>
        <v/>
      </c>
      <c r="G1037" t="str">
        <f>IFERROR(INDEX($B$3:$B$1772,MATCH(ROWS($F$3:F1037),$F$3:$F$1772,0)),"")</f>
        <v/>
      </c>
    </row>
    <row r="1038" spans="1:7">
      <c r="A1038" s="71">
        <v>360</v>
      </c>
      <c r="B1038" s="60">
        <v>6510</v>
      </c>
      <c r="C1038" s="1">
        <v>9.9999999999999995E-7</v>
      </c>
      <c r="D1038" s="70">
        <v>1.0246488607764405E-8</v>
      </c>
      <c r="E1038" t="b">
        <f>EXACT(Anketa!$E$5,'Biotopi poligonos'!A1038)</f>
        <v>0</v>
      </c>
      <c r="F1038" t="str">
        <f>IF(E1038=TRUE,COUNTIF($E$3:E1038,TRUE),"")</f>
        <v/>
      </c>
      <c r="G1038" t="str">
        <f>IFERROR(INDEX($B$3:$B$1772,MATCH(ROWS($F$3:F1038),$F$3:$F$1772,0)),"")</f>
        <v/>
      </c>
    </row>
    <row r="1039" spans="1:7">
      <c r="A1039" s="71">
        <v>360</v>
      </c>
      <c r="B1039" s="60" t="s">
        <v>154</v>
      </c>
      <c r="C1039" s="1">
        <v>34.956755000000001</v>
      </c>
      <c r="D1039" s="70">
        <v>0.35818399187191147</v>
      </c>
      <c r="E1039" t="b">
        <f>EXACT(Anketa!$E$5,'Biotopi poligonos'!A1039)</f>
        <v>0</v>
      </c>
      <c r="F1039" t="str">
        <f>IF(E1039=TRUE,COUNTIF($E$3:E1039,TRUE),"")</f>
        <v/>
      </c>
      <c r="G1039" t="str">
        <f>IFERROR(INDEX($B$3:$B$1772,MATCH(ROWS($F$3:F1039),$F$3:$F$1772,0)),"")</f>
        <v/>
      </c>
    </row>
    <row r="1040" spans="1:7">
      <c r="A1040" s="71">
        <v>360</v>
      </c>
      <c r="B1040" s="60">
        <v>7120</v>
      </c>
      <c r="C1040" s="1">
        <v>1.0435E-2</v>
      </c>
      <c r="D1040" s="70">
        <v>1.0692210862202158E-4</v>
      </c>
      <c r="E1040" t="b">
        <f>EXACT(Anketa!$E$5,'Biotopi poligonos'!A1040)</f>
        <v>0</v>
      </c>
      <c r="F1040" t="str">
        <f>IF(E1040=TRUE,COUNTIF($E$3:E1040,TRUE),"")</f>
        <v/>
      </c>
      <c r="G1040" t="str">
        <f>IFERROR(INDEX($B$3:$B$1772,MATCH(ROWS($F$3:F1040),$F$3:$F$1772,0)),"")</f>
        <v/>
      </c>
    </row>
    <row r="1041" spans="1:7">
      <c r="A1041" s="71">
        <v>360</v>
      </c>
      <c r="B1041" s="60" t="s">
        <v>151</v>
      </c>
      <c r="C1041" s="1">
        <v>6.4312500000000004</v>
      </c>
      <c r="D1041" s="70">
        <v>6.5897729858684834E-2</v>
      </c>
      <c r="E1041" t="b">
        <f>EXACT(Anketa!$E$5,'Biotopi poligonos'!A1041)</f>
        <v>0</v>
      </c>
      <c r="F1041" t="str">
        <f>IF(E1041=TRUE,COUNTIF($E$3:E1041,TRUE),"")</f>
        <v/>
      </c>
      <c r="G1041" t="str">
        <f>IFERROR(INDEX($B$3:$B$1772,MATCH(ROWS($F$3:F1041),$F$3:$F$1772,0)),"")</f>
        <v/>
      </c>
    </row>
    <row r="1042" spans="1:7">
      <c r="A1042" s="71">
        <v>361</v>
      </c>
      <c r="B1042" s="60">
        <v>2180</v>
      </c>
      <c r="C1042" s="1">
        <v>3.14147</v>
      </c>
      <c r="D1042" s="70">
        <v>2.6657084789346773E-2</v>
      </c>
      <c r="E1042" t="b">
        <f>EXACT(Anketa!$E$5,'Biotopi poligonos'!A1042)</f>
        <v>0</v>
      </c>
      <c r="F1042" t="str">
        <f>IF(E1042=TRUE,COUNTIF($E$3:E1042,TRUE),"")</f>
        <v/>
      </c>
      <c r="G1042" t="str">
        <f>IFERROR(INDEX($B$3:$B$1772,MATCH(ROWS($F$3:F1042),$F$3:$F$1772,0)),"")</f>
        <v/>
      </c>
    </row>
    <row r="1043" spans="1:7">
      <c r="A1043" s="71">
        <v>361</v>
      </c>
      <c r="B1043" s="60" t="s">
        <v>148</v>
      </c>
      <c r="C1043" s="1">
        <v>13.549675000000001</v>
      </c>
      <c r="D1043" s="70">
        <v>0.11497637581867477</v>
      </c>
      <c r="E1043" t="b">
        <f>EXACT(Anketa!$E$5,'Biotopi poligonos'!A1043)</f>
        <v>0</v>
      </c>
      <c r="F1043" t="str">
        <f>IF(E1043=TRUE,COUNTIF($E$3:E1043,TRUE),"")</f>
        <v/>
      </c>
      <c r="G1043" t="str">
        <f>IFERROR(INDEX($B$3:$B$1772,MATCH(ROWS($F$3:F1043),$F$3:$F$1772,0)),"")</f>
        <v/>
      </c>
    </row>
    <row r="1044" spans="1:7">
      <c r="A1044" s="71">
        <v>361</v>
      </c>
      <c r="B1044" s="60" t="s">
        <v>150</v>
      </c>
      <c r="C1044" s="1">
        <v>6.2711170000000003</v>
      </c>
      <c r="D1044" s="70">
        <v>5.321384498114385E-2</v>
      </c>
      <c r="E1044" t="b">
        <f>EXACT(Anketa!$E$5,'Biotopi poligonos'!A1044)</f>
        <v>0</v>
      </c>
      <c r="F1044" t="str">
        <f>IF(E1044=TRUE,COUNTIF($E$3:E1044,TRUE),"")</f>
        <v/>
      </c>
      <c r="G1044" t="str">
        <f>IFERROR(INDEX($B$3:$B$1772,MATCH(ROWS($F$3:F1044),$F$3:$F$1772,0)),"")</f>
        <v/>
      </c>
    </row>
    <row r="1045" spans="1:7">
      <c r="A1045" s="71">
        <v>361</v>
      </c>
      <c r="B1045" s="60" t="s">
        <v>151</v>
      </c>
      <c r="C1045" s="1">
        <v>6.2366630000000001</v>
      </c>
      <c r="D1045" s="70">
        <v>5.2921484016585169E-2</v>
      </c>
      <c r="E1045" t="b">
        <f>EXACT(Anketa!$E$5,'Biotopi poligonos'!A1045)</f>
        <v>0</v>
      </c>
      <c r="F1045" t="str">
        <f>IF(E1045=TRUE,COUNTIF($E$3:E1045,TRUE),"")</f>
        <v/>
      </c>
      <c r="G1045" t="str">
        <f>IFERROR(INDEX($B$3:$B$1772,MATCH(ROWS($F$3:F1045),$F$3:$F$1772,0)),"")</f>
        <v/>
      </c>
    </row>
    <row r="1046" spans="1:7">
      <c r="A1046" s="71">
        <v>364</v>
      </c>
      <c r="B1046" s="60" t="s">
        <v>148</v>
      </c>
      <c r="C1046" s="1">
        <v>1.377362</v>
      </c>
      <c r="D1046" s="70">
        <v>0.11649597767383577</v>
      </c>
      <c r="E1046" t="b">
        <f>EXACT(Anketa!$E$5,'Biotopi poligonos'!A1046)</f>
        <v>0</v>
      </c>
      <c r="F1046" t="str">
        <f>IF(E1046=TRUE,COUNTIF($E$3:E1046,TRUE),"")</f>
        <v/>
      </c>
      <c r="G1046" t="str">
        <f>IFERROR(INDEX($B$3:$B$1772,MATCH(ROWS($F$3:F1046),$F$3:$F$1772,0)),"")</f>
        <v/>
      </c>
    </row>
    <row r="1047" spans="1:7">
      <c r="A1047" s="71">
        <v>364</v>
      </c>
      <c r="B1047" s="60">
        <v>9050</v>
      </c>
      <c r="C1047" s="1">
        <v>3.6766380000000001</v>
      </c>
      <c r="D1047" s="70">
        <v>0.31096657114308091</v>
      </c>
      <c r="E1047" t="b">
        <f>EXACT(Anketa!$E$5,'Biotopi poligonos'!A1047)</f>
        <v>0</v>
      </c>
      <c r="F1047" t="str">
        <f>IF(E1047=TRUE,COUNTIF($E$3:E1047,TRUE),"")</f>
        <v/>
      </c>
      <c r="G1047" t="str">
        <f>IFERROR(INDEX($B$3:$B$1772,MATCH(ROWS($F$3:F1047),$F$3:$F$1772,0)),"")</f>
        <v/>
      </c>
    </row>
    <row r="1048" spans="1:7">
      <c r="A1048" s="71">
        <v>364</v>
      </c>
      <c r="B1048" s="60" t="s">
        <v>150</v>
      </c>
      <c r="C1048" s="1">
        <v>2.0619900000000002</v>
      </c>
      <c r="D1048" s="70">
        <v>0.17440116759695173</v>
      </c>
      <c r="E1048" t="b">
        <f>EXACT(Anketa!$E$5,'Biotopi poligonos'!A1048)</f>
        <v>0</v>
      </c>
      <c r="F1048" t="str">
        <f>IF(E1048=TRUE,COUNTIF($E$3:E1048,TRUE),"")</f>
        <v/>
      </c>
      <c r="G1048" t="str">
        <f>IFERROR(INDEX($B$3:$B$1772,MATCH(ROWS($F$3:F1048),$F$3:$F$1772,0)),"")</f>
        <v/>
      </c>
    </row>
    <row r="1049" spans="1:7">
      <c r="A1049" s="71">
        <v>364</v>
      </c>
      <c r="B1049" s="60" t="s">
        <v>152</v>
      </c>
      <c r="C1049" s="1">
        <v>4.7019630000000001</v>
      </c>
      <c r="D1049" s="70">
        <v>0.39768759169426909</v>
      </c>
      <c r="E1049" t="b">
        <f>EXACT(Anketa!$E$5,'Biotopi poligonos'!A1049)</f>
        <v>0</v>
      </c>
      <c r="F1049" t="str">
        <f>IF(E1049=TRUE,COUNTIF($E$3:E1049,TRUE),"")</f>
        <v/>
      </c>
      <c r="G1049" t="str">
        <f>IFERROR(INDEX($B$3:$B$1772,MATCH(ROWS($F$3:F1049),$F$3:$F$1772,0)),"")</f>
        <v/>
      </c>
    </row>
    <row r="1050" spans="1:7">
      <c r="A1050" s="71">
        <v>365</v>
      </c>
      <c r="B1050" s="60">
        <v>3260</v>
      </c>
      <c r="C1050" s="1">
        <v>1.012408</v>
      </c>
      <c r="D1050" s="70">
        <v>8.14286816657365E-4</v>
      </c>
      <c r="E1050" t="b">
        <f>EXACT(Anketa!$E$5,'Biotopi poligonos'!A1050)</f>
        <v>0</v>
      </c>
      <c r="F1050" t="str">
        <f>IF(E1050=TRUE,COUNTIF($E$3:E1050,TRUE),"")</f>
        <v/>
      </c>
      <c r="G1050" t="str">
        <f>IFERROR(INDEX($B$3:$B$1772,MATCH(ROWS($F$3:F1050),$F$3:$F$1772,0)),"")</f>
        <v/>
      </c>
    </row>
    <row r="1051" spans="1:7">
      <c r="A1051" s="71">
        <v>365</v>
      </c>
      <c r="B1051" s="60" t="s">
        <v>156</v>
      </c>
      <c r="C1051" s="1">
        <v>31.883564</v>
      </c>
      <c r="D1051" s="70">
        <v>2.5644172935468074E-2</v>
      </c>
      <c r="E1051" t="b">
        <f>EXACT(Anketa!$E$5,'Biotopi poligonos'!A1051)</f>
        <v>0</v>
      </c>
      <c r="F1051" t="str">
        <f>IF(E1051=TRUE,COUNTIF($E$3:E1051,TRUE),"")</f>
        <v/>
      </c>
      <c r="G1051" t="str">
        <f>IFERROR(INDEX($B$3:$B$1772,MATCH(ROWS($F$3:F1051),$F$3:$F$1772,0)),"")</f>
        <v/>
      </c>
    </row>
    <row r="1052" spans="1:7">
      <c r="A1052" s="71">
        <v>365</v>
      </c>
      <c r="B1052" s="60" t="s">
        <v>153</v>
      </c>
      <c r="C1052" s="1">
        <v>75.319207000000006</v>
      </c>
      <c r="D1052" s="70">
        <v>6.0579763594506494E-2</v>
      </c>
      <c r="E1052" t="b">
        <f>EXACT(Anketa!$E$5,'Biotopi poligonos'!A1052)</f>
        <v>0</v>
      </c>
      <c r="F1052" t="str">
        <f>IF(E1052=TRUE,COUNTIF($E$3:E1052,TRUE),"")</f>
        <v/>
      </c>
      <c r="G1052" t="str">
        <f>IFERROR(INDEX($B$3:$B$1772,MATCH(ROWS($F$3:F1052),$F$3:$F$1772,0)),"")</f>
        <v/>
      </c>
    </row>
    <row r="1053" spans="1:7">
      <c r="A1053" s="71">
        <v>365</v>
      </c>
      <c r="B1053" s="60">
        <v>6410</v>
      </c>
      <c r="C1053" s="1">
        <v>141.813849</v>
      </c>
      <c r="D1053" s="70">
        <v>0.11406186800196981</v>
      </c>
      <c r="E1053" t="b">
        <f>EXACT(Anketa!$E$5,'Biotopi poligonos'!A1053)</f>
        <v>0</v>
      </c>
      <c r="F1053" t="str">
        <f>IF(E1053=TRUE,COUNTIF($E$3:E1053,TRUE),"")</f>
        <v/>
      </c>
      <c r="G1053" t="str">
        <f>IFERROR(INDEX($B$3:$B$1772,MATCH(ROWS($F$3:F1053),$F$3:$F$1772,0)),"")</f>
        <v/>
      </c>
    </row>
    <row r="1054" spans="1:7">
      <c r="A1054" s="71">
        <v>365</v>
      </c>
      <c r="B1054" s="60">
        <v>6450</v>
      </c>
      <c r="C1054" s="1">
        <v>59.350924999999997</v>
      </c>
      <c r="D1054" s="70">
        <v>4.7736362991916324E-2</v>
      </c>
      <c r="E1054" t="b">
        <f>EXACT(Anketa!$E$5,'Biotopi poligonos'!A1054)</f>
        <v>0</v>
      </c>
      <c r="F1054" t="str">
        <f>IF(E1054=TRUE,COUNTIF($E$3:E1054,TRUE),"")</f>
        <v/>
      </c>
      <c r="G1054" t="str">
        <f>IFERROR(INDEX($B$3:$B$1772,MATCH(ROWS($F$3:F1054),$F$3:$F$1772,0)),"")</f>
        <v/>
      </c>
    </row>
    <row r="1055" spans="1:7">
      <c r="A1055" s="71">
        <v>365</v>
      </c>
      <c r="B1055" s="60">
        <v>6510</v>
      </c>
      <c r="C1055" s="1">
        <v>41.710366</v>
      </c>
      <c r="D1055" s="70">
        <v>3.3547938332918734E-2</v>
      </c>
      <c r="E1055" t="b">
        <f>EXACT(Anketa!$E$5,'Biotopi poligonos'!A1055)</f>
        <v>0</v>
      </c>
      <c r="F1055" t="str">
        <f>IF(E1055=TRUE,COUNTIF($E$3:E1055,TRUE),"")</f>
        <v/>
      </c>
      <c r="G1055" t="str">
        <f>IFERROR(INDEX($B$3:$B$1772,MATCH(ROWS($F$3:F1055),$F$3:$F$1772,0)),"")</f>
        <v/>
      </c>
    </row>
    <row r="1056" spans="1:7">
      <c r="A1056" s="71">
        <v>365</v>
      </c>
      <c r="B1056" s="60" t="s">
        <v>162</v>
      </c>
      <c r="C1056" s="1">
        <v>1.436923</v>
      </c>
      <c r="D1056" s="70">
        <v>1.1557271924478578E-3</v>
      </c>
      <c r="E1056" t="b">
        <f>EXACT(Anketa!$E$5,'Biotopi poligonos'!A1056)</f>
        <v>0</v>
      </c>
      <c r="F1056" t="str">
        <f>IF(E1056=TRUE,COUNTIF($E$3:E1056,TRUE),"")</f>
        <v/>
      </c>
      <c r="G1056" t="str">
        <f>IFERROR(INDEX($B$3:$B$1772,MATCH(ROWS($F$3:F1056),$F$3:$F$1772,0)),"")</f>
        <v/>
      </c>
    </row>
    <row r="1057" spans="1:7">
      <c r="A1057" s="71">
        <v>365</v>
      </c>
      <c r="B1057" s="60" t="s">
        <v>148</v>
      </c>
      <c r="C1057" s="1">
        <v>3.0000000000000001E-6</v>
      </c>
      <c r="D1057" s="70">
        <v>2.4129209271085325E-9</v>
      </c>
      <c r="E1057" t="b">
        <f>EXACT(Anketa!$E$5,'Biotopi poligonos'!A1057)</f>
        <v>0</v>
      </c>
      <c r="F1057" t="str">
        <f>IF(E1057=TRUE,COUNTIF($E$3:E1057,TRUE),"")</f>
        <v/>
      </c>
      <c r="G1057" t="str">
        <f>IFERROR(INDEX($B$3:$B$1772,MATCH(ROWS($F$3:F1057),$F$3:$F$1772,0)),"")</f>
        <v/>
      </c>
    </row>
    <row r="1058" spans="1:7">
      <c r="A1058" s="71">
        <v>365</v>
      </c>
      <c r="B1058" s="60">
        <v>9070</v>
      </c>
      <c r="C1058" s="1">
        <v>1.1102989999999999</v>
      </c>
      <c r="D1058" s="70">
        <v>8.9302123081589203E-4</v>
      </c>
      <c r="E1058" t="b">
        <f>EXACT(Anketa!$E$5,'Biotopi poligonos'!A1058)</f>
        <v>0</v>
      </c>
      <c r="F1058" t="str">
        <f>IF(E1058=TRUE,COUNTIF($E$3:E1058,TRUE),"")</f>
        <v/>
      </c>
      <c r="G1058" t="str">
        <f>IFERROR(INDEX($B$3:$B$1772,MATCH(ROWS($F$3:F1058),$F$3:$F$1772,0)),"")</f>
        <v/>
      </c>
    </row>
    <row r="1059" spans="1:7">
      <c r="A1059" s="71">
        <v>366</v>
      </c>
      <c r="B1059" s="60" t="s">
        <v>148</v>
      </c>
      <c r="C1059" s="1">
        <v>1.1858340000000001</v>
      </c>
      <c r="D1059" s="70">
        <v>8.8381932561853283E-2</v>
      </c>
      <c r="E1059" t="b">
        <f>EXACT(Anketa!$E$5,'Biotopi poligonos'!A1059)</f>
        <v>0</v>
      </c>
      <c r="F1059" t="str">
        <f>IF(E1059=TRUE,COUNTIF($E$3:E1059,TRUE),"")</f>
        <v/>
      </c>
      <c r="G1059" t="str">
        <f>IFERROR(INDEX($B$3:$B$1772,MATCH(ROWS($F$3:F1059),$F$3:$F$1772,0)),"")</f>
        <v/>
      </c>
    </row>
    <row r="1060" spans="1:7">
      <c r="A1060" s="71">
        <v>366</v>
      </c>
      <c r="B1060" s="60" t="s">
        <v>151</v>
      </c>
      <c r="C1060" s="1">
        <v>6.8005110000000002</v>
      </c>
      <c r="D1060" s="70">
        <v>0.50685197471833443</v>
      </c>
      <c r="E1060" t="b">
        <f>EXACT(Anketa!$E$5,'Biotopi poligonos'!A1060)</f>
        <v>0</v>
      </c>
      <c r="F1060" t="str">
        <f>IF(E1060=TRUE,COUNTIF($E$3:E1060,TRUE),"")</f>
        <v/>
      </c>
      <c r="G1060" t="str">
        <f>IFERROR(INDEX($B$3:$B$1772,MATCH(ROWS($F$3:F1060),$F$3:$F$1772,0)),"")</f>
        <v/>
      </c>
    </row>
    <row r="1061" spans="1:7">
      <c r="A1061" s="71">
        <v>367</v>
      </c>
      <c r="B1061" s="60" t="s">
        <v>153</v>
      </c>
      <c r="C1061" s="1">
        <v>9.0720000000000002E-3</v>
      </c>
      <c r="D1061" s="70">
        <v>3.3373103315987527E-5</v>
      </c>
      <c r="E1061" t="b">
        <f>EXACT(Anketa!$E$5,'Biotopi poligonos'!A1061)</f>
        <v>0</v>
      </c>
      <c r="F1061" t="str">
        <f>IF(E1061=TRUE,COUNTIF($E$3:E1061,TRUE),"")</f>
        <v/>
      </c>
      <c r="G1061" t="str">
        <f>IFERROR(INDEX($B$3:$B$1772,MATCH(ROWS($F$3:F1061),$F$3:$F$1772,0)),"")</f>
        <v/>
      </c>
    </row>
    <row r="1062" spans="1:7">
      <c r="A1062" s="71">
        <v>367</v>
      </c>
      <c r="B1062" s="60" t="s">
        <v>154</v>
      </c>
      <c r="C1062" s="1">
        <v>20.857738999999999</v>
      </c>
      <c r="D1062" s="70">
        <v>7.6729219420734379E-2</v>
      </c>
      <c r="E1062" t="b">
        <f>EXACT(Anketa!$E$5,'Biotopi poligonos'!A1062)</f>
        <v>0</v>
      </c>
      <c r="F1062" t="str">
        <f>IF(E1062=TRUE,COUNTIF($E$3:E1062,TRUE),"")</f>
        <v/>
      </c>
      <c r="G1062" t="str">
        <f>IFERROR(INDEX($B$3:$B$1772,MATCH(ROWS($F$3:F1062),$F$3:$F$1772,0)),"")</f>
        <v/>
      </c>
    </row>
    <row r="1063" spans="1:7">
      <c r="A1063" s="71">
        <v>367</v>
      </c>
      <c r="B1063" s="60" t="s">
        <v>148</v>
      </c>
      <c r="C1063" s="1">
        <v>22.592352999999999</v>
      </c>
      <c r="D1063" s="70">
        <v>8.3110331880540192E-2</v>
      </c>
      <c r="E1063" t="b">
        <f>EXACT(Anketa!$E$5,'Biotopi poligonos'!A1063)</f>
        <v>0</v>
      </c>
      <c r="F1063" t="str">
        <f>IF(E1063=TRUE,COUNTIF($E$3:E1063,TRUE),"")</f>
        <v/>
      </c>
      <c r="G1063" t="str">
        <f>IFERROR(INDEX($B$3:$B$1772,MATCH(ROWS($F$3:F1063),$F$3:$F$1772,0)),"")</f>
        <v/>
      </c>
    </row>
    <row r="1064" spans="1:7">
      <c r="A1064" s="71">
        <v>367</v>
      </c>
      <c r="B1064" s="60" t="s">
        <v>150</v>
      </c>
      <c r="C1064" s="1">
        <v>26.384910999999999</v>
      </c>
      <c r="D1064" s="70">
        <v>9.7061988622810375E-2</v>
      </c>
      <c r="E1064" t="b">
        <f>EXACT(Anketa!$E$5,'Biotopi poligonos'!A1064)</f>
        <v>0</v>
      </c>
      <c r="F1064" t="str">
        <f>IF(E1064=TRUE,COUNTIF($E$3:E1064,TRUE),"")</f>
        <v/>
      </c>
      <c r="G1064" t="str">
        <f>IFERROR(INDEX($B$3:$B$1772,MATCH(ROWS($F$3:F1064),$F$3:$F$1772,0)),"")</f>
        <v/>
      </c>
    </row>
    <row r="1065" spans="1:7">
      <c r="A1065" s="71">
        <v>367</v>
      </c>
      <c r="B1065" s="60" t="s">
        <v>151</v>
      </c>
      <c r="C1065" s="1">
        <v>97.519485000000003</v>
      </c>
      <c r="D1065" s="70">
        <v>0.35874425134776189</v>
      </c>
      <c r="E1065" t="b">
        <f>EXACT(Anketa!$E$5,'Biotopi poligonos'!A1065)</f>
        <v>0</v>
      </c>
      <c r="F1065" t="str">
        <f>IF(E1065=TRUE,COUNTIF($E$3:E1065,TRUE),"")</f>
        <v/>
      </c>
      <c r="G1065" t="str">
        <f>IFERROR(INDEX($B$3:$B$1772,MATCH(ROWS($F$3:F1065),$F$3:$F$1772,0)),"")</f>
        <v/>
      </c>
    </row>
    <row r="1066" spans="1:7">
      <c r="A1066" s="71">
        <v>367</v>
      </c>
      <c r="B1066" s="60" t="s">
        <v>152</v>
      </c>
      <c r="C1066" s="1">
        <v>16.980671999999998</v>
      </c>
      <c r="D1066" s="70">
        <v>6.2466680007814863E-2</v>
      </c>
      <c r="E1066" t="b">
        <f>EXACT(Anketa!$E$5,'Biotopi poligonos'!A1066)</f>
        <v>0</v>
      </c>
      <c r="F1066" t="str">
        <f>IF(E1066=TRUE,COUNTIF($E$3:E1066,TRUE),"")</f>
        <v/>
      </c>
      <c r="G1066" t="str">
        <f>IFERROR(INDEX($B$3:$B$1772,MATCH(ROWS($F$3:F1066),$F$3:$F$1772,0)),"")</f>
        <v/>
      </c>
    </row>
    <row r="1067" spans="1:7">
      <c r="A1067" s="72">
        <v>368</v>
      </c>
      <c r="B1067" s="60" t="s">
        <v>154</v>
      </c>
      <c r="C1067" s="1">
        <v>2.9127559999999999</v>
      </c>
      <c r="D1067" s="70">
        <v>0.39416484318016048</v>
      </c>
      <c r="E1067" t="b">
        <f>EXACT(Anketa!$E$5,'Biotopi poligonos'!A1067)</f>
        <v>0</v>
      </c>
      <c r="F1067" t="str">
        <f>IF(E1067=TRUE,COUNTIF($E$3:E1067,TRUE),"")</f>
        <v/>
      </c>
      <c r="G1067" t="str">
        <f>IFERROR(INDEX($B$3:$B$1772,MATCH(ROWS($F$3:F1067),$F$3:$F$1772,0)),"")</f>
        <v/>
      </c>
    </row>
    <row r="1068" spans="1:7">
      <c r="A1068" s="71">
        <v>369</v>
      </c>
      <c r="B1068" s="60" t="s">
        <v>153</v>
      </c>
      <c r="C1068" s="1">
        <v>33.940134</v>
      </c>
      <c r="D1068" s="70">
        <v>4.8714518216005948E-2</v>
      </c>
      <c r="E1068" t="b">
        <f>EXACT(Anketa!$E$5,'Biotopi poligonos'!A1068)</f>
        <v>0</v>
      </c>
      <c r="F1068" t="str">
        <f>IF(E1068=TRUE,COUNTIF($E$3:E1068,TRUE),"")</f>
        <v/>
      </c>
      <c r="G1068" t="str">
        <f>IFERROR(INDEX($B$3:$B$1772,MATCH(ROWS($F$3:F1068),$F$3:$F$1772,0)),"")</f>
        <v/>
      </c>
    </row>
    <row r="1069" spans="1:7">
      <c r="A1069" s="71">
        <v>369</v>
      </c>
      <c r="B1069" s="60">
        <v>6410</v>
      </c>
      <c r="C1069" s="1">
        <v>2.5479419999999999</v>
      </c>
      <c r="D1069" s="70">
        <v>3.6570794615108657E-3</v>
      </c>
      <c r="E1069" t="b">
        <f>EXACT(Anketa!$E$5,'Biotopi poligonos'!A1069)</f>
        <v>0</v>
      </c>
      <c r="F1069" t="str">
        <f>IF(E1069=TRUE,COUNTIF($E$3:E1069,TRUE),"")</f>
        <v/>
      </c>
      <c r="G1069" t="str">
        <f>IFERROR(INDEX($B$3:$B$1772,MATCH(ROWS($F$3:F1069),$F$3:$F$1772,0)),"")</f>
        <v/>
      </c>
    </row>
    <row r="1070" spans="1:7">
      <c r="A1070" s="71">
        <v>369</v>
      </c>
      <c r="B1070" s="60">
        <v>6450</v>
      </c>
      <c r="C1070" s="1">
        <v>91.505218999999997</v>
      </c>
      <c r="D1070" s="70">
        <v>0.13133809836564325</v>
      </c>
      <c r="E1070" t="b">
        <f>EXACT(Anketa!$E$5,'Biotopi poligonos'!A1070)</f>
        <v>0</v>
      </c>
      <c r="F1070" t="str">
        <f>IF(E1070=TRUE,COUNTIF($E$3:E1070,TRUE),"")</f>
        <v/>
      </c>
      <c r="G1070" t="str">
        <f>IFERROR(INDEX($B$3:$B$1772,MATCH(ROWS($F$3:F1070),$F$3:$F$1772,0)),"")</f>
        <v/>
      </c>
    </row>
    <row r="1071" spans="1:7">
      <c r="A1071" s="71">
        <v>369</v>
      </c>
      <c r="B1071" s="60" t="s">
        <v>154</v>
      </c>
      <c r="C1071" s="1">
        <v>0.935778</v>
      </c>
      <c r="D1071" s="70">
        <v>1.34312888768022E-3</v>
      </c>
      <c r="E1071" t="b">
        <f>EXACT(Anketa!$E$5,'Biotopi poligonos'!A1071)</f>
        <v>0</v>
      </c>
      <c r="F1071" t="str">
        <f>IF(E1071=TRUE,COUNTIF($E$3:E1071,TRUE),"")</f>
        <v/>
      </c>
      <c r="G1071" t="str">
        <f>IFERROR(INDEX($B$3:$B$1772,MATCH(ROWS($F$3:F1071),$F$3:$F$1772,0)),"")</f>
        <v/>
      </c>
    </row>
    <row r="1072" spans="1:7">
      <c r="A1072" s="71">
        <v>369</v>
      </c>
      <c r="B1072" s="60">
        <v>7140</v>
      </c>
      <c r="C1072" s="1">
        <v>8.7607599999999994</v>
      </c>
      <c r="D1072" s="70">
        <v>1.2574381780757147E-2</v>
      </c>
      <c r="E1072" t="b">
        <f>EXACT(Anketa!$E$5,'Biotopi poligonos'!A1072)</f>
        <v>0</v>
      </c>
      <c r="F1072" t="str">
        <f>IF(E1072=TRUE,COUNTIF($E$3:E1072,TRUE),"")</f>
        <v/>
      </c>
      <c r="G1072" t="str">
        <f>IFERROR(INDEX($B$3:$B$1772,MATCH(ROWS($F$3:F1072),$F$3:$F$1772,0)),"")</f>
        <v/>
      </c>
    </row>
    <row r="1073" spans="1:7">
      <c r="A1073" s="71">
        <v>369</v>
      </c>
      <c r="B1073" s="60" t="s">
        <v>148</v>
      </c>
      <c r="C1073" s="1">
        <v>19.600152000000001</v>
      </c>
      <c r="D1073" s="70">
        <v>2.8132239007674083E-2</v>
      </c>
      <c r="E1073" t="b">
        <f>EXACT(Anketa!$E$5,'Biotopi poligonos'!A1073)</f>
        <v>0</v>
      </c>
      <c r="F1073" t="str">
        <f>IF(E1073=TRUE,COUNTIF($E$3:E1073,TRUE),"")</f>
        <v/>
      </c>
      <c r="G1073" t="str">
        <f>IFERROR(INDEX($B$3:$B$1772,MATCH(ROWS($F$3:F1073),$F$3:$F$1772,0)),"")</f>
        <v/>
      </c>
    </row>
    <row r="1074" spans="1:7">
      <c r="A1074" s="71">
        <v>369</v>
      </c>
      <c r="B1074" s="60">
        <v>9050</v>
      </c>
      <c r="C1074" s="1">
        <v>8.850142</v>
      </c>
      <c r="D1074" s="70">
        <v>1.2702672407635141E-2</v>
      </c>
      <c r="E1074" t="b">
        <f>EXACT(Anketa!$E$5,'Biotopi poligonos'!A1074)</f>
        <v>0</v>
      </c>
      <c r="F1074" t="str">
        <f>IF(E1074=TRUE,COUNTIF($E$3:E1074,TRUE),"")</f>
        <v/>
      </c>
      <c r="G1074" t="str">
        <f>IFERROR(INDEX($B$3:$B$1772,MATCH(ROWS($F$3:F1074),$F$3:$F$1772,0)),"")</f>
        <v/>
      </c>
    </row>
    <row r="1075" spans="1:7">
      <c r="A1075" s="71">
        <v>369</v>
      </c>
      <c r="B1075" s="60" t="s">
        <v>151</v>
      </c>
      <c r="C1075" s="1">
        <v>47.691096999999999</v>
      </c>
      <c r="D1075" s="70">
        <v>6.8451374221086062E-2</v>
      </c>
      <c r="E1075" t="b">
        <f>EXACT(Anketa!$E$5,'Biotopi poligonos'!A1075)</f>
        <v>0</v>
      </c>
      <c r="F1075" t="str">
        <f>IF(E1075=TRUE,COUNTIF($E$3:E1075,TRUE),"")</f>
        <v/>
      </c>
      <c r="G1075" t="str">
        <f>IFERROR(INDEX($B$3:$B$1772,MATCH(ROWS($F$3:F1075),$F$3:$F$1772,0)),"")</f>
        <v/>
      </c>
    </row>
    <row r="1076" spans="1:7">
      <c r="A1076" s="71">
        <v>370</v>
      </c>
      <c r="B1076" s="60">
        <v>2180</v>
      </c>
      <c r="C1076" s="1">
        <v>92.132717999999997</v>
      </c>
      <c r="D1076" s="70">
        <v>0.31768391459556633</v>
      </c>
      <c r="E1076" t="b">
        <f>EXACT(Anketa!$E$5,'Biotopi poligonos'!A1076)</f>
        <v>0</v>
      </c>
      <c r="F1076" t="str">
        <f>IF(E1076=TRUE,COUNTIF($E$3:E1076,TRUE),"")</f>
        <v/>
      </c>
      <c r="G1076" t="str">
        <f>IFERROR(INDEX($B$3:$B$1772,MATCH(ROWS($F$3:F1076),$F$3:$F$1772,0)),"")</f>
        <v/>
      </c>
    </row>
    <row r="1077" spans="1:7">
      <c r="A1077" s="71">
        <v>370</v>
      </c>
      <c r="B1077" s="60">
        <v>6210</v>
      </c>
      <c r="C1077" s="1">
        <v>0.49856499999999998</v>
      </c>
      <c r="D1077" s="70">
        <v>1.7191078730613215E-3</v>
      </c>
      <c r="E1077" t="b">
        <f>EXACT(Anketa!$E$5,'Biotopi poligonos'!A1077)</f>
        <v>0</v>
      </c>
      <c r="F1077" t="str">
        <f>IF(E1077=TRUE,COUNTIF($E$3:E1077,TRUE),"")</f>
        <v/>
      </c>
      <c r="G1077" t="str">
        <f>IFERROR(INDEX($B$3:$B$1772,MATCH(ROWS($F$3:F1077),$F$3:$F$1772,0)),"")</f>
        <v/>
      </c>
    </row>
    <row r="1078" spans="1:7">
      <c r="A1078" s="71">
        <v>370</v>
      </c>
      <c r="B1078" s="60">
        <v>6450</v>
      </c>
      <c r="C1078" s="1">
        <v>4.5192009999999998</v>
      </c>
      <c r="D1078" s="70">
        <v>1.5582710416989954E-2</v>
      </c>
      <c r="E1078" t="b">
        <f>EXACT(Anketa!$E$5,'Biotopi poligonos'!A1078)</f>
        <v>0</v>
      </c>
      <c r="F1078" t="str">
        <f>IF(E1078=TRUE,COUNTIF($E$3:E1078,TRUE),"")</f>
        <v/>
      </c>
      <c r="G1078" t="str">
        <f>IFERROR(INDEX($B$3:$B$1772,MATCH(ROWS($F$3:F1078),$F$3:$F$1772,0)),"")</f>
        <v/>
      </c>
    </row>
    <row r="1079" spans="1:7">
      <c r="A1079" s="71">
        <v>370</v>
      </c>
      <c r="B1079" s="60" t="s">
        <v>148</v>
      </c>
      <c r="C1079" s="1">
        <v>19.173255999999999</v>
      </c>
      <c r="D1079" s="70">
        <v>6.6111530776970337E-2</v>
      </c>
      <c r="E1079" t="b">
        <f>EXACT(Anketa!$E$5,'Biotopi poligonos'!A1079)</f>
        <v>0</v>
      </c>
      <c r="F1079" t="str">
        <f>IF(E1079=TRUE,COUNTIF($E$3:E1079,TRUE),"")</f>
        <v/>
      </c>
      <c r="G1079" t="str">
        <f>IFERROR(INDEX($B$3:$B$1772,MATCH(ROWS($F$3:F1079),$F$3:$F$1772,0)),"")</f>
        <v/>
      </c>
    </row>
    <row r="1080" spans="1:7">
      <c r="A1080" s="71">
        <v>370</v>
      </c>
      <c r="B1080" s="60" t="s">
        <v>151</v>
      </c>
      <c r="C1080" s="1">
        <v>70.294335000000004</v>
      </c>
      <c r="D1080" s="70">
        <v>0.24238272788926221</v>
      </c>
      <c r="E1080" t="b">
        <f>EXACT(Anketa!$E$5,'Biotopi poligonos'!A1080)</f>
        <v>0</v>
      </c>
      <c r="F1080" t="str">
        <f>IF(E1080=TRUE,COUNTIF($E$3:E1080,TRUE),"")</f>
        <v/>
      </c>
      <c r="G1080" t="str">
        <f>IFERROR(INDEX($B$3:$B$1772,MATCH(ROWS($F$3:F1080),$F$3:$F$1772,0)),"")</f>
        <v/>
      </c>
    </row>
    <row r="1081" spans="1:7">
      <c r="A1081" s="71">
        <v>370</v>
      </c>
      <c r="B1081" s="60" t="s">
        <v>152</v>
      </c>
      <c r="C1081" s="1">
        <v>1.1741839999999999</v>
      </c>
      <c r="D1081" s="70">
        <v>4.0487177375520432E-3</v>
      </c>
      <c r="E1081" t="b">
        <f>EXACT(Anketa!$E$5,'Biotopi poligonos'!A1081)</f>
        <v>0</v>
      </c>
      <c r="F1081" t="str">
        <f>IF(E1081=TRUE,COUNTIF($E$3:E1081,TRUE),"")</f>
        <v/>
      </c>
      <c r="G1081" t="str">
        <f>IFERROR(INDEX($B$3:$B$1772,MATCH(ROWS($F$3:F1081),$F$3:$F$1772,0)),"")</f>
        <v/>
      </c>
    </row>
    <row r="1082" spans="1:7">
      <c r="A1082" s="71">
        <v>371</v>
      </c>
      <c r="B1082" s="60" t="s">
        <v>154</v>
      </c>
      <c r="C1082" s="1">
        <v>4.6014090000000003</v>
      </c>
      <c r="D1082" s="70">
        <v>3.8484790182277746E-2</v>
      </c>
      <c r="E1082" t="b">
        <f>EXACT(Anketa!$E$5,'Biotopi poligonos'!A1082)</f>
        <v>0</v>
      </c>
      <c r="F1082" t="str">
        <f>IF(E1082=TRUE,COUNTIF($E$3:E1082,TRUE),"")</f>
        <v/>
      </c>
      <c r="G1082" t="str">
        <f>IFERROR(INDEX($B$3:$B$1772,MATCH(ROWS($F$3:F1082),$F$3:$F$1772,0)),"")</f>
        <v/>
      </c>
    </row>
    <row r="1083" spans="1:7">
      <c r="A1083" s="71">
        <v>371</v>
      </c>
      <c r="B1083" s="60">
        <v>7140</v>
      </c>
      <c r="C1083" s="1">
        <v>0.459256</v>
      </c>
      <c r="D1083" s="70">
        <v>3.8410779828422438E-3</v>
      </c>
      <c r="E1083" t="b">
        <f>EXACT(Anketa!$E$5,'Biotopi poligonos'!A1083)</f>
        <v>0</v>
      </c>
      <c r="F1083" t="str">
        <f>IF(E1083=TRUE,COUNTIF($E$3:E1083,TRUE),"")</f>
        <v/>
      </c>
      <c r="G1083" t="str">
        <f>IFERROR(INDEX($B$3:$B$1772,MATCH(ROWS($F$3:F1083),$F$3:$F$1772,0)),"")</f>
        <v/>
      </c>
    </row>
    <row r="1084" spans="1:7">
      <c r="A1084" s="71">
        <v>371</v>
      </c>
      <c r="B1084" s="60" t="s">
        <v>148</v>
      </c>
      <c r="C1084" s="1">
        <v>22.802987000000002</v>
      </c>
      <c r="D1084" s="70">
        <v>0.19071727164966362</v>
      </c>
      <c r="E1084" t="b">
        <f>EXACT(Anketa!$E$5,'Biotopi poligonos'!A1084)</f>
        <v>0</v>
      </c>
      <c r="F1084" t="str">
        <f>IF(E1084=TRUE,COUNTIF($E$3:E1084,TRUE),"")</f>
        <v/>
      </c>
      <c r="G1084" t="str">
        <f>IFERROR(INDEX($B$3:$B$1772,MATCH(ROWS($F$3:F1084),$F$3:$F$1772,0)),"")</f>
        <v/>
      </c>
    </row>
    <row r="1085" spans="1:7">
      <c r="A1085" s="71">
        <v>371</v>
      </c>
      <c r="B1085" s="60" t="s">
        <v>151</v>
      </c>
      <c r="C1085" s="1">
        <v>50.061425999999997</v>
      </c>
      <c r="D1085" s="70">
        <v>0.41869859337338272</v>
      </c>
      <c r="E1085" t="b">
        <f>EXACT(Anketa!$E$5,'Biotopi poligonos'!A1085)</f>
        <v>0</v>
      </c>
      <c r="F1085" t="str">
        <f>IF(E1085=TRUE,COUNTIF($E$3:E1085,TRUE),"")</f>
        <v/>
      </c>
      <c r="G1085" t="str">
        <f>IFERROR(INDEX($B$3:$B$1772,MATCH(ROWS($F$3:F1085),$F$3:$F$1772,0)),"")</f>
        <v/>
      </c>
    </row>
    <row r="1086" spans="1:7">
      <c r="A1086" s="71">
        <v>372</v>
      </c>
      <c r="B1086" s="60" t="s">
        <v>148</v>
      </c>
      <c r="C1086" s="1">
        <v>16.103739000000001</v>
      </c>
      <c r="D1086" s="70">
        <v>0.12615963038389602</v>
      </c>
      <c r="E1086" t="b">
        <f>EXACT(Anketa!$E$5,'Biotopi poligonos'!A1086)</f>
        <v>0</v>
      </c>
      <c r="F1086" t="str">
        <f>IF(E1086=TRUE,COUNTIF($E$3:E1086,TRUE),"")</f>
        <v/>
      </c>
      <c r="G1086" t="str">
        <f>IFERROR(INDEX($B$3:$B$1772,MATCH(ROWS($F$3:F1086),$F$3:$F$1772,0)),"")</f>
        <v/>
      </c>
    </row>
    <row r="1087" spans="1:7">
      <c r="A1087" s="71">
        <v>372</v>
      </c>
      <c r="B1087" s="60" t="s">
        <v>150</v>
      </c>
      <c r="C1087" s="1">
        <v>22.889313000000001</v>
      </c>
      <c r="D1087" s="70">
        <v>0.17931905552004454</v>
      </c>
      <c r="E1087" t="b">
        <f>EXACT(Anketa!$E$5,'Biotopi poligonos'!A1087)</f>
        <v>0</v>
      </c>
      <c r="F1087" t="str">
        <f>IF(E1087=TRUE,COUNTIF($E$3:E1087,TRUE),"")</f>
        <v/>
      </c>
      <c r="G1087" t="str">
        <f>IFERROR(INDEX($B$3:$B$1772,MATCH(ROWS($F$3:F1087),$F$3:$F$1772,0)),"")</f>
        <v/>
      </c>
    </row>
    <row r="1088" spans="1:7">
      <c r="A1088" s="71">
        <v>372</v>
      </c>
      <c r="B1088" s="60" t="s">
        <v>151</v>
      </c>
      <c r="C1088" s="1">
        <v>19.625274000000001</v>
      </c>
      <c r="D1088" s="70">
        <v>0.15374797828148387</v>
      </c>
      <c r="E1088" t="b">
        <f>EXACT(Anketa!$E$5,'Biotopi poligonos'!A1088)</f>
        <v>0</v>
      </c>
      <c r="F1088" t="str">
        <f>IF(E1088=TRUE,COUNTIF($E$3:E1088,TRUE),"")</f>
        <v/>
      </c>
      <c r="G1088" t="str">
        <f>IFERROR(INDEX($B$3:$B$1772,MATCH(ROWS($F$3:F1088),$F$3:$F$1772,0)),"")</f>
        <v/>
      </c>
    </row>
    <row r="1089" spans="1:7">
      <c r="A1089" s="71">
        <v>373</v>
      </c>
      <c r="B1089" s="60" t="s">
        <v>148</v>
      </c>
      <c r="C1089" s="1">
        <v>2.0763240000000001</v>
      </c>
      <c r="D1089" s="70">
        <v>4.7255347897119222E-2</v>
      </c>
      <c r="E1089" t="b">
        <f>EXACT(Anketa!$E$5,'Biotopi poligonos'!A1089)</f>
        <v>0</v>
      </c>
      <c r="F1089" t="str">
        <f>IF(E1089=TRUE,COUNTIF($E$3:E1089,TRUE),"")</f>
        <v/>
      </c>
      <c r="G1089" t="str">
        <f>IFERROR(INDEX($B$3:$B$1772,MATCH(ROWS($F$3:F1089),$F$3:$F$1772,0)),"")</f>
        <v/>
      </c>
    </row>
    <row r="1090" spans="1:7">
      <c r="A1090" s="71">
        <v>373</v>
      </c>
      <c r="B1090" s="60">
        <v>9050</v>
      </c>
      <c r="C1090" s="1">
        <v>1.05345</v>
      </c>
      <c r="D1090" s="70">
        <v>2.3975615675694277E-2</v>
      </c>
      <c r="E1090" t="b">
        <f>EXACT(Anketa!$E$5,'Biotopi poligonos'!A1090)</f>
        <v>0</v>
      </c>
      <c r="F1090" t="str">
        <f>IF(E1090=TRUE,COUNTIF($E$3:E1090,TRUE),"")</f>
        <v/>
      </c>
      <c r="G1090" t="str">
        <f>IFERROR(INDEX($B$3:$B$1772,MATCH(ROWS($F$3:F1090),$F$3:$F$1772,0)),"")</f>
        <v/>
      </c>
    </row>
    <row r="1091" spans="1:7">
      <c r="A1091" s="71">
        <v>373</v>
      </c>
      <c r="B1091" s="60" t="s">
        <v>150</v>
      </c>
      <c r="C1091" s="1">
        <v>10.892894999999999</v>
      </c>
      <c r="D1091" s="70">
        <v>0.24791291861568351</v>
      </c>
      <c r="E1091" t="b">
        <f>EXACT(Anketa!$E$5,'Biotopi poligonos'!A1091)</f>
        <v>0</v>
      </c>
      <c r="F1091" t="str">
        <f>IF(E1091=TRUE,COUNTIF($E$3:E1091,TRUE),"")</f>
        <v/>
      </c>
      <c r="G1091" t="str">
        <f>IFERROR(INDEX($B$3:$B$1772,MATCH(ROWS($F$3:F1091),$F$3:$F$1772,0)),"")</f>
        <v/>
      </c>
    </row>
    <row r="1092" spans="1:7">
      <c r="A1092" s="71">
        <v>374</v>
      </c>
      <c r="B1092" s="60">
        <v>2180</v>
      </c>
      <c r="C1092" s="1">
        <v>5.5801400000000001</v>
      </c>
      <c r="D1092" s="70">
        <v>9.7189342539824378E-2</v>
      </c>
      <c r="E1092" t="b">
        <f>EXACT(Anketa!$E$5,'Biotopi poligonos'!A1092)</f>
        <v>0</v>
      </c>
      <c r="F1092" t="str">
        <f>IF(E1092=TRUE,COUNTIF($E$3:E1092,TRUE),"")</f>
        <v/>
      </c>
      <c r="G1092" t="str">
        <f>IFERROR(INDEX($B$3:$B$1772,MATCH(ROWS($F$3:F1092),$F$3:$F$1772,0)),"")</f>
        <v/>
      </c>
    </row>
    <row r="1093" spans="1:7">
      <c r="A1093" s="71">
        <v>374</v>
      </c>
      <c r="B1093" s="60" t="s">
        <v>148</v>
      </c>
      <c r="C1093" s="1">
        <v>7.92089</v>
      </c>
      <c r="D1093" s="70">
        <v>0.13795820381393112</v>
      </c>
      <c r="E1093" t="b">
        <f>EXACT(Anketa!$E$5,'Biotopi poligonos'!A1093)</f>
        <v>0</v>
      </c>
      <c r="F1093" t="str">
        <f>IF(E1093=TRUE,COUNTIF($E$3:E1093,TRUE),"")</f>
        <v/>
      </c>
      <c r="G1093" t="str">
        <f>IFERROR(INDEX($B$3:$B$1772,MATCH(ROWS($F$3:F1093),$F$3:$F$1772,0)),"")</f>
        <v/>
      </c>
    </row>
    <row r="1094" spans="1:7">
      <c r="A1094" s="71">
        <v>374</v>
      </c>
      <c r="B1094" s="60" t="s">
        <v>151</v>
      </c>
      <c r="C1094" s="1">
        <v>12.957008999999999</v>
      </c>
      <c r="D1094" s="70">
        <v>0.22567232829151013</v>
      </c>
      <c r="E1094" t="b">
        <f>EXACT(Anketa!$E$5,'Biotopi poligonos'!A1094)</f>
        <v>0</v>
      </c>
      <c r="F1094" t="str">
        <f>IF(E1094=TRUE,COUNTIF($E$3:E1094,TRUE),"")</f>
        <v/>
      </c>
      <c r="G1094" t="str">
        <f>IFERROR(INDEX($B$3:$B$1772,MATCH(ROWS($F$3:F1094),$F$3:$F$1772,0)),"")</f>
        <v/>
      </c>
    </row>
    <row r="1095" spans="1:7">
      <c r="A1095" s="71">
        <v>375</v>
      </c>
      <c r="B1095" s="60">
        <v>3260</v>
      </c>
      <c r="C1095" s="1">
        <v>30.281644</v>
      </c>
      <c r="D1095" s="70">
        <v>0.22474506717111722</v>
      </c>
      <c r="E1095" t="b">
        <f>EXACT(Anketa!$E$5,'Biotopi poligonos'!A1095)</f>
        <v>0</v>
      </c>
      <c r="F1095" t="str">
        <f>IF(E1095=TRUE,COUNTIF($E$3:E1095,TRUE),"")</f>
        <v/>
      </c>
      <c r="G1095" t="str">
        <f>IFERROR(INDEX($B$3:$B$1772,MATCH(ROWS($F$3:F1095),$F$3:$F$1772,0)),"")</f>
        <v/>
      </c>
    </row>
    <row r="1096" spans="1:7">
      <c r="A1096" s="71">
        <v>375</v>
      </c>
      <c r="B1096" s="60" t="s">
        <v>147</v>
      </c>
      <c r="C1096" s="1">
        <v>1.886387</v>
      </c>
      <c r="D1096" s="70">
        <v>1.4000434488488218E-2</v>
      </c>
      <c r="E1096" t="b">
        <f>EXACT(Anketa!$E$5,'Biotopi poligonos'!A1096)</f>
        <v>0</v>
      </c>
      <c r="F1096" t="str">
        <f>IF(E1096=TRUE,COUNTIF($E$3:E1096,TRUE),"")</f>
        <v/>
      </c>
      <c r="G1096" t="str">
        <f>IFERROR(INDEX($B$3:$B$1772,MATCH(ROWS($F$3:F1096),$F$3:$F$1772,0)),"")</f>
        <v/>
      </c>
    </row>
    <row r="1097" spans="1:7">
      <c r="A1097" s="71">
        <v>375</v>
      </c>
      <c r="B1097" s="60" t="s">
        <v>153</v>
      </c>
      <c r="C1097" s="1">
        <v>8.6471140000000002</v>
      </c>
      <c r="D1097" s="70">
        <v>6.417736820254237E-2</v>
      </c>
      <c r="E1097" t="b">
        <f>EXACT(Anketa!$E$5,'Biotopi poligonos'!A1097)</f>
        <v>0</v>
      </c>
      <c r="F1097" t="str">
        <f>IF(E1097=TRUE,COUNTIF($E$3:E1097,TRUE),"")</f>
        <v/>
      </c>
      <c r="G1097" t="str">
        <f>IFERROR(INDEX($B$3:$B$1772,MATCH(ROWS($F$3:F1097),$F$3:$F$1772,0)),"")</f>
        <v/>
      </c>
    </row>
    <row r="1098" spans="1:7">
      <c r="A1098" s="71">
        <v>375</v>
      </c>
      <c r="B1098" s="60">
        <v>8220</v>
      </c>
      <c r="C1098" s="1">
        <v>2.41E-4</v>
      </c>
      <c r="D1098" s="70">
        <v>1.7886598623324166E-6</v>
      </c>
      <c r="E1098" t="b">
        <f>EXACT(Anketa!$E$5,'Biotopi poligonos'!A1098)</f>
        <v>0</v>
      </c>
      <c r="F1098" t="str">
        <f>IF(E1098=TRUE,COUNTIF($E$3:E1098,TRUE),"")</f>
        <v/>
      </c>
      <c r="G1098" t="str">
        <f>IFERROR(INDEX($B$3:$B$1772,MATCH(ROWS($F$3:F1098),$F$3:$F$1772,0)),"")</f>
        <v/>
      </c>
    </row>
    <row r="1099" spans="1:7">
      <c r="A1099" s="71">
        <v>375</v>
      </c>
      <c r="B1099" s="60">
        <v>8310</v>
      </c>
      <c r="C1099" s="1">
        <v>4.5030000000000001E-3</v>
      </c>
      <c r="D1099" s="70">
        <v>3.3420478672543038E-5</v>
      </c>
      <c r="E1099" t="b">
        <f>EXACT(Anketa!$E$5,'Biotopi poligonos'!A1099)</f>
        <v>0</v>
      </c>
      <c r="F1099" t="str">
        <f>IF(E1099=TRUE,COUNTIF($E$3:E1099,TRUE),"")</f>
        <v/>
      </c>
      <c r="G1099" t="str">
        <f>IFERROR(INDEX($B$3:$B$1772,MATCH(ROWS($F$3:F1099),$F$3:$F$1772,0)),"")</f>
        <v/>
      </c>
    </row>
    <row r="1100" spans="1:7">
      <c r="A1100" s="71">
        <v>375</v>
      </c>
      <c r="B1100" s="60">
        <v>9050</v>
      </c>
      <c r="C1100" s="1">
        <v>5.6217199999999998</v>
      </c>
      <c r="D1100" s="70">
        <v>4.1723422909839804E-2</v>
      </c>
      <c r="E1100" t="b">
        <f>EXACT(Anketa!$E$5,'Biotopi poligonos'!A1100)</f>
        <v>0</v>
      </c>
      <c r="F1100" t="str">
        <f>IF(E1100=TRUE,COUNTIF($E$3:E1100,TRUE),"")</f>
        <v/>
      </c>
      <c r="G1100" t="str">
        <f>IFERROR(INDEX($B$3:$B$1772,MATCH(ROWS($F$3:F1100),$F$3:$F$1772,0)),"")</f>
        <v/>
      </c>
    </row>
    <row r="1101" spans="1:7">
      <c r="A1101" s="71">
        <v>375</v>
      </c>
      <c r="B1101" s="60" t="s">
        <v>158</v>
      </c>
      <c r="C1101" s="1">
        <v>0.74596799999999996</v>
      </c>
      <c r="D1101" s="70">
        <v>5.5364440671551371E-3</v>
      </c>
      <c r="E1101" t="b">
        <f>EXACT(Anketa!$E$5,'Biotopi poligonos'!A1101)</f>
        <v>0</v>
      </c>
      <c r="F1101" t="str">
        <f>IF(E1101=TRUE,COUNTIF($E$3:E1101,TRUE),"")</f>
        <v/>
      </c>
      <c r="G1101" t="str">
        <f>IFERROR(INDEX($B$3:$B$1772,MATCH(ROWS($F$3:F1101),$F$3:$F$1772,0)),"")</f>
        <v/>
      </c>
    </row>
    <row r="1102" spans="1:7">
      <c r="A1102" s="71">
        <v>375</v>
      </c>
      <c r="B1102" s="60" t="s">
        <v>152</v>
      </c>
      <c r="C1102" s="1">
        <v>0.78832599999999997</v>
      </c>
      <c r="D1102" s="70">
        <v>5.8508177370666581E-3</v>
      </c>
      <c r="E1102" t="b">
        <f>EXACT(Anketa!$E$5,'Biotopi poligonos'!A1102)</f>
        <v>0</v>
      </c>
      <c r="F1102" t="str">
        <f>IF(E1102=TRUE,COUNTIF($E$3:E1102,TRUE),"")</f>
        <v/>
      </c>
      <c r="G1102" t="str">
        <f>IFERROR(INDEX($B$3:$B$1772,MATCH(ROWS($F$3:F1102),$F$3:$F$1772,0)),"")</f>
        <v/>
      </c>
    </row>
    <row r="1103" spans="1:7">
      <c r="A1103" s="71">
        <v>376</v>
      </c>
      <c r="B1103" s="60">
        <v>3260</v>
      </c>
      <c r="C1103" s="1">
        <v>0.55342599999999997</v>
      </c>
      <c r="D1103" s="70">
        <v>6.5582280125945237E-3</v>
      </c>
      <c r="E1103" t="b">
        <f>EXACT(Anketa!$E$5,'Biotopi poligonos'!A1103)</f>
        <v>0</v>
      </c>
      <c r="F1103" t="str">
        <f>IF(E1103=TRUE,COUNTIF($E$3:E1103,TRUE),"")</f>
        <v/>
      </c>
      <c r="G1103" t="str">
        <f>IFERROR(INDEX($B$3:$B$1772,MATCH(ROWS($F$3:F1103),$F$3:$F$1772,0)),"")</f>
        <v/>
      </c>
    </row>
    <row r="1104" spans="1:7">
      <c r="A1104" s="71">
        <v>376</v>
      </c>
      <c r="B1104" s="60">
        <v>8220</v>
      </c>
      <c r="C1104" s="1">
        <v>0.27410499999999999</v>
      </c>
      <c r="D1104" s="70">
        <v>3.2482085940888608E-3</v>
      </c>
      <c r="E1104" t="b">
        <f>EXACT(Anketa!$E$5,'Biotopi poligonos'!A1104)</f>
        <v>0</v>
      </c>
      <c r="F1104" t="str">
        <f>IF(E1104=TRUE,COUNTIF($E$3:E1104,TRUE),"")</f>
        <v/>
      </c>
      <c r="G1104" t="str">
        <f>IFERROR(INDEX($B$3:$B$1772,MATCH(ROWS($F$3:F1104),$F$3:$F$1772,0)),"")</f>
        <v/>
      </c>
    </row>
    <row r="1105" spans="1:7">
      <c r="A1105" s="71">
        <v>376</v>
      </c>
      <c r="B1105" s="60">
        <v>8310</v>
      </c>
      <c r="C1105" s="1">
        <v>3.1300000000000002E-4</v>
      </c>
      <c r="D1105" s="70">
        <v>3.7091234743978167E-6</v>
      </c>
      <c r="E1105" t="b">
        <f>EXACT(Anketa!$E$5,'Biotopi poligonos'!A1105)</f>
        <v>0</v>
      </c>
      <c r="F1105" t="str">
        <f>IF(E1105=TRUE,COUNTIF($E$3:E1105,TRUE),"")</f>
        <v/>
      </c>
      <c r="G1105" t="str">
        <f>IFERROR(INDEX($B$3:$B$1772,MATCH(ROWS($F$3:F1105),$F$3:$F$1772,0)),"")</f>
        <v/>
      </c>
    </row>
    <row r="1106" spans="1:7">
      <c r="A1106" s="71">
        <v>376</v>
      </c>
      <c r="B1106" s="60" t="s">
        <v>148</v>
      </c>
      <c r="C1106" s="1">
        <v>3.0115720000000001</v>
      </c>
      <c r="D1106" s="70">
        <v>3.5687835143895147E-2</v>
      </c>
      <c r="E1106" t="b">
        <f>EXACT(Anketa!$E$5,'Biotopi poligonos'!A1106)</f>
        <v>0</v>
      </c>
      <c r="F1106" t="str">
        <f>IF(E1106=TRUE,COUNTIF($E$3:E1106,TRUE),"")</f>
        <v/>
      </c>
      <c r="G1106" t="str">
        <f>IFERROR(INDEX($B$3:$B$1772,MATCH(ROWS($F$3:F1106),$F$3:$F$1772,0)),"")</f>
        <v/>
      </c>
    </row>
    <row r="1107" spans="1:7">
      <c r="A1107" s="71">
        <v>376</v>
      </c>
      <c r="B1107" s="60" t="s">
        <v>149</v>
      </c>
      <c r="C1107" s="1">
        <v>11.359189000000001</v>
      </c>
      <c r="D1107" s="70">
        <v>0.13460905613425386</v>
      </c>
      <c r="E1107" t="b">
        <f>EXACT(Anketa!$E$5,'Biotopi poligonos'!A1107)</f>
        <v>0</v>
      </c>
      <c r="F1107" t="str">
        <f>IF(E1107=TRUE,COUNTIF($E$3:E1107,TRUE),"")</f>
        <v/>
      </c>
      <c r="G1107" t="str">
        <f>IFERROR(INDEX($B$3:$B$1772,MATCH(ROWS($F$3:F1107),$F$3:$F$1772,0)),"")</f>
        <v/>
      </c>
    </row>
    <row r="1108" spans="1:7">
      <c r="A1108" s="71">
        <v>376</v>
      </c>
      <c r="B1108" s="60">
        <v>9050</v>
      </c>
      <c r="C1108" s="1">
        <v>1.9015500000000001</v>
      </c>
      <c r="D1108" s="70">
        <v>2.2533813874572421E-2</v>
      </c>
      <c r="E1108" t="b">
        <f>EXACT(Anketa!$E$5,'Biotopi poligonos'!A1108)</f>
        <v>0</v>
      </c>
      <c r="F1108" t="str">
        <f>IF(E1108=TRUE,COUNTIF($E$3:E1108,TRUE),"")</f>
        <v/>
      </c>
      <c r="G1108" t="str">
        <f>IFERROR(INDEX($B$3:$B$1772,MATCH(ROWS($F$3:F1108),$F$3:$F$1772,0)),"")</f>
        <v/>
      </c>
    </row>
    <row r="1109" spans="1:7">
      <c r="A1109" s="71">
        <v>376</v>
      </c>
      <c r="B1109" s="60" t="s">
        <v>158</v>
      </c>
      <c r="C1109" s="1">
        <v>9.4479089999999992</v>
      </c>
      <c r="D1109" s="70">
        <v>0.11195993947563705</v>
      </c>
      <c r="E1109" t="b">
        <f>EXACT(Anketa!$E$5,'Biotopi poligonos'!A1109)</f>
        <v>0</v>
      </c>
      <c r="F1109" t="str">
        <f>IF(E1109=TRUE,COUNTIF($E$3:E1109,TRUE),"")</f>
        <v/>
      </c>
      <c r="G1109" t="str">
        <f>IFERROR(INDEX($B$3:$B$1772,MATCH(ROWS($F$3:F1109),$F$3:$F$1772,0)),"")</f>
        <v/>
      </c>
    </row>
    <row r="1110" spans="1:7">
      <c r="A1110" s="71">
        <v>377</v>
      </c>
      <c r="B1110" s="60">
        <v>3260</v>
      </c>
      <c r="C1110" s="1">
        <v>4.7885980000000004</v>
      </c>
      <c r="D1110" s="70">
        <v>2.1350599941586564E-2</v>
      </c>
      <c r="E1110" t="b">
        <f>EXACT(Anketa!$E$5,'Biotopi poligonos'!A1110)</f>
        <v>0</v>
      </c>
      <c r="F1110" t="str">
        <f>IF(E1110=TRUE,COUNTIF($E$3:E1110,TRUE),"")</f>
        <v/>
      </c>
      <c r="G1110" t="str">
        <f>IFERROR(INDEX($B$3:$B$1772,MATCH(ROWS($F$3:F1110),$F$3:$F$1772,0)),"")</f>
        <v/>
      </c>
    </row>
    <row r="1111" spans="1:7">
      <c r="A1111" s="71">
        <v>377</v>
      </c>
      <c r="B1111" s="60" t="s">
        <v>153</v>
      </c>
      <c r="C1111" s="1">
        <v>9.8799089999999996</v>
      </c>
      <c r="D1111" s="70">
        <v>4.4050885983388154E-2</v>
      </c>
      <c r="E1111" t="b">
        <f>EXACT(Anketa!$E$5,'Biotopi poligonos'!A1111)</f>
        <v>0</v>
      </c>
      <c r="F1111" t="str">
        <f>IF(E1111=TRUE,COUNTIF($E$3:E1111,TRUE),"")</f>
        <v/>
      </c>
      <c r="G1111" t="str">
        <f>IFERROR(INDEX($B$3:$B$1772,MATCH(ROWS($F$3:F1111),$F$3:$F$1772,0)),"")</f>
        <v/>
      </c>
    </row>
    <row r="1112" spans="1:7">
      <c r="A1112" s="71">
        <v>377</v>
      </c>
      <c r="B1112" s="60">
        <v>6410</v>
      </c>
      <c r="C1112" s="1">
        <v>2.4037829999999998</v>
      </c>
      <c r="D1112" s="70">
        <v>1.0717585643937278E-2</v>
      </c>
      <c r="E1112" t="b">
        <f>EXACT(Anketa!$E$5,'Biotopi poligonos'!A1112)</f>
        <v>0</v>
      </c>
      <c r="F1112" t="str">
        <f>IF(E1112=TRUE,COUNTIF($E$3:E1112,TRUE),"")</f>
        <v/>
      </c>
      <c r="G1112" t="str">
        <f>IFERROR(INDEX($B$3:$B$1772,MATCH(ROWS($F$3:F1112),$F$3:$F$1772,0)),"")</f>
        <v/>
      </c>
    </row>
    <row r="1113" spans="1:7">
      <c r="A1113" s="71">
        <v>377</v>
      </c>
      <c r="B1113" s="60">
        <v>6450</v>
      </c>
      <c r="C1113" s="1">
        <v>32.303792000000001</v>
      </c>
      <c r="D1113" s="70">
        <v>0.14403074544746175</v>
      </c>
      <c r="E1113" t="b">
        <f>EXACT(Anketa!$E$5,'Biotopi poligonos'!A1113)</f>
        <v>0</v>
      </c>
      <c r="F1113" t="str">
        <f>IF(E1113=TRUE,COUNTIF($E$3:E1113,TRUE),"")</f>
        <v/>
      </c>
      <c r="G1113" t="str">
        <f>IFERROR(INDEX($B$3:$B$1772,MATCH(ROWS($F$3:F1113),$F$3:$F$1772,0)),"")</f>
        <v/>
      </c>
    </row>
    <row r="1114" spans="1:7">
      <c r="A1114" s="71">
        <v>377</v>
      </c>
      <c r="B1114" s="60">
        <v>6510</v>
      </c>
      <c r="C1114" s="1">
        <v>5.7507320000000002</v>
      </c>
      <c r="D1114" s="70">
        <v>2.5640402118382036E-2</v>
      </c>
      <c r="E1114" t="b">
        <f>EXACT(Anketa!$E$5,'Biotopi poligonos'!A1114)</f>
        <v>0</v>
      </c>
      <c r="F1114" t="str">
        <f>IF(E1114=TRUE,COUNTIF($E$3:E1114,TRUE),"")</f>
        <v/>
      </c>
      <c r="G1114" t="str">
        <f>IFERROR(INDEX($B$3:$B$1772,MATCH(ROWS($F$3:F1114),$F$3:$F$1772,0)),"")</f>
        <v/>
      </c>
    </row>
    <row r="1115" spans="1:7">
      <c r="A1115" s="71">
        <v>377</v>
      </c>
      <c r="B1115" s="60" t="s">
        <v>157</v>
      </c>
      <c r="C1115" s="1">
        <v>0.25844200000000001</v>
      </c>
      <c r="D1115" s="70">
        <v>1.1522979690722658E-3</v>
      </c>
      <c r="E1115" t="b">
        <f>EXACT(Anketa!$E$5,'Biotopi poligonos'!A1115)</f>
        <v>0</v>
      </c>
      <c r="F1115" t="str">
        <f>IF(E1115=TRUE,COUNTIF($E$3:E1115,TRUE),"")</f>
        <v/>
      </c>
      <c r="G1115" t="str">
        <f>IFERROR(INDEX($B$3:$B$1772,MATCH(ROWS($F$3:F1115),$F$3:$F$1772,0)),"")</f>
        <v/>
      </c>
    </row>
    <row r="1116" spans="1:7">
      <c r="A1116" s="71">
        <v>377</v>
      </c>
      <c r="B1116" s="60" t="s">
        <v>148</v>
      </c>
      <c r="C1116" s="1">
        <v>23.564520000000002</v>
      </c>
      <c r="D1116" s="70">
        <v>0.10506554096533378</v>
      </c>
      <c r="E1116" t="b">
        <f>EXACT(Anketa!$E$5,'Biotopi poligonos'!A1116)</f>
        <v>0</v>
      </c>
      <c r="F1116" t="str">
        <f>IF(E1116=TRUE,COUNTIF($E$3:E1116,TRUE),"")</f>
        <v/>
      </c>
      <c r="G1116" t="str">
        <f>IFERROR(INDEX($B$3:$B$1772,MATCH(ROWS($F$3:F1116),$F$3:$F$1772,0)),"")</f>
        <v/>
      </c>
    </row>
    <row r="1117" spans="1:7">
      <c r="A1117" s="71">
        <v>377</v>
      </c>
      <c r="B1117" s="60" t="s">
        <v>149</v>
      </c>
      <c r="C1117" s="1">
        <v>6.9518300000000002</v>
      </c>
      <c r="D1117" s="70">
        <v>3.0995657015251584E-2</v>
      </c>
      <c r="E1117" t="b">
        <f>EXACT(Anketa!$E$5,'Biotopi poligonos'!A1117)</f>
        <v>0</v>
      </c>
      <c r="F1117" t="str">
        <f>IF(E1117=TRUE,COUNTIF($E$3:E1117,TRUE),"")</f>
        <v/>
      </c>
      <c r="G1117" t="str">
        <f>IFERROR(INDEX($B$3:$B$1772,MATCH(ROWS($F$3:F1117),$F$3:$F$1772,0)),"")</f>
        <v/>
      </c>
    </row>
    <row r="1118" spans="1:7">
      <c r="A1118" s="71">
        <v>377</v>
      </c>
      <c r="B1118" s="60">
        <v>9050</v>
      </c>
      <c r="C1118" s="1">
        <v>7.1943650000000003</v>
      </c>
      <c r="D1118" s="70">
        <v>3.207703151292976E-2</v>
      </c>
      <c r="E1118" t="b">
        <f>EXACT(Anketa!$E$5,'Biotopi poligonos'!A1118)</f>
        <v>0</v>
      </c>
      <c r="F1118" t="str">
        <f>IF(E1118=TRUE,COUNTIF($E$3:E1118,TRUE),"")</f>
        <v/>
      </c>
      <c r="G1118" t="str">
        <f>IFERROR(INDEX($B$3:$B$1772,MATCH(ROWS($F$3:F1118),$F$3:$F$1772,0)),"")</f>
        <v/>
      </c>
    </row>
    <row r="1119" spans="1:7">
      <c r="A1119" s="71">
        <v>377</v>
      </c>
      <c r="B1119" s="60" t="s">
        <v>150</v>
      </c>
      <c r="C1119" s="1">
        <v>8.7256680000000006</v>
      </c>
      <c r="D1119" s="70">
        <v>3.8904549241991861E-2</v>
      </c>
      <c r="E1119" t="b">
        <f>EXACT(Anketa!$E$5,'Biotopi poligonos'!A1119)</f>
        <v>0</v>
      </c>
      <c r="F1119" t="str">
        <f>IF(E1119=TRUE,COUNTIF($E$3:E1119,TRUE),"")</f>
        <v/>
      </c>
      <c r="G1119" t="str">
        <f>IFERROR(INDEX($B$3:$B$1772,MATCH(ROWS($F$3:F1119),$F$3:$F$1772,0)),"")</f>
        <v/>
      </c>
    </row>
    <row r="1120" spans="1:7">
      <c r="A1120" s="71">
        <v>377</v>
      </c>
      <c r="B1120" s="60" t="s">
        <v>151</v>
      </c>
      <c r="C1120" s="1">
        <v>1.6455960000000001</v>
      </c>
      <c r="D1120" s="70">
        <v>7.3371082436811527E-3</v>
      </c>
      <c r="E1120" t="b">
        <f>EXACT(Anketa!$E$5,'Biotopi poligonos'!A1120)</f>
        <v>0</v>
      </c>
      <c r="F1120" t="str">
        <f>IF(E1120=TRUE,COUNTIF($E$3:E1120,TRUE),"")</f>
        <v/>
      </c>
      <c r="G1120" t="str">
        <f>IFERROR(INDEX($B$3:$B$1772,MATCH(ROWS($F$3:F1120),$F$3:$F$1772,0)),"")</f>
        <v/>
      </c>
    </row>
    <row r="1121" spans="1:7">
      <c r="A1121" s="71">
        <v>377</v>
      </c>
      <c r="B1121" s="60" t="s">
        <v>152</v>
      </c>
      <c r="C1121" s="1">
        <v>6.286111</v>
      </c>
      <c r="D1121" s="70">
        <v>2.8027460469516683E-2</v>
      </c>
      <c r="E1121" t="b">
        <f>EXACT(Anketa!$E$5,'Biotopi poligonos'!A1121)</f>
        <v>0</v>
      </c>
      <c r="F1121" t="str">
        <f>IF(E1121=TRUE,COUNTIF($E$3:E1121,TRUE),"")</f>
        <v/>
      </c>
      <c r="G1121" t="str">
        <f>IFERROR(INDEX($B$3:$B$1772,MATCH(ROWS($F$3:F1121),$F$3:$F$1772,0)),"")</f>
        <v/>
      </c>
    </row>
    <row r="1122" spans="1:7">
      <c r="A1122" s="71">
        <v>377</v>
      </c>
      <c r="B1122" s="60" t="s">
        <v>159</v>
      </c>
      <c r="C1122" s="1">
        <v>1.6716040000000001</v>
      </c>
      <c r="D1122" s="70">
        <v>7.4530683646352996E-3</v>
      </c>
      <c r="E1122" t="b">
        <f>EXACT(Anketa!$E$5,'Biotopi poligonos'!A1122)</f>
        <v>0</v>
      </c>
      <c r="F1122" t="str">
        <f>IF(E1122=TRUE,COUNTIF($E$3:E1122,TRUE),"")</f>
        <v/>
      </c>
      <c r="G1122" t="str">
        <f>IFERROR(INDEX($B$3:$B$1772,MATCH(ROWS($F$3:F1122),$F$3:$F$1772,0)),"")</f>
        <v/>
      </c>
    </row>
    <row r="1123" spans="1:7">
      <c r="A1123" s="71">
        <v>378</v>
      </c>
      <c r="B1123" s="60">
        <v>3150</v>
      </c>
      <c r="C1123" s="1">
        <v>11.591611</v>
      </c>
      <c r="D1123" s="70">
        <v>1.2907498169650438E-2</v>
      </c>
      <c r="E1123" t="b">
        <f>EXACT(Anketa!$E$5,'Biotopi poligonos'!A1123)</f>
        <v>0</v>
      </c>
      <c r="F1123" t="str">
        <f>IF(E1123=TRUE,COUNTIF($E$3:E1123,TRUE),"")</f>
        <v/>
      </c>
      <c r="G1123" t="str">
        <f>IFERROR(INDEX($B$3:$B$1772,MATCH(ROWS($F$3:F1123),$F$3:$F$1772,0)),"")</f>
        <v/>
      </c>
    </row>
    <row r="1124" spans="1:7">
      <c r="A1124" s="71">
        <v>378</v>
      </c>
      <c r="B1124" s="60" t="s">
        <v>153</v>
      </c>
      <c r="C1124" s="1">
        <v>46.122883000000002</v>
      </c>
      <c r="D1124" s="70">
        <v>5.1358782476525595E-2</v>
      </c>
      <c r="E1124" t="b">
        <f>EXACT(Anketa!$E$5,'Biotopi poligonos'!A1124)</f>
        <v>0</v>
      </c>
      <c r="F1124" t="str">
        <f>IF(E1124=TRUE,COUNTIF($E$3:E1124,TRUE),"")</f>
        <v/>
      </c>
      <c r="G1124" t="str">
        <f>IFERROR(INDEX($B$3:$B$1772,MATCH(ROWS($F$3:F1124),$F$3:$F$1772,0)),"")</f>
        <v/>
      </c>
    </row>
    <row r="1125" spans="1:7">
      <c r="A1125" s="71">
        <v>378</v>
      </c>
      <c r="B1125" s="60">
        <v>6410</v>
      </c>
      <c r="C1125" s="1">
        <v>4.6570720000000003</v>
      </c>
      <c r="D1125" s="70">
        <v>5.1857458222097259E-3</v>
      </c>
      <c r="E1125" t="b">
        <f>EXACT(Anketa!$E$5,'Biotopi poligonos'!A1125)</f>
        <v>0</v>
      </c>
      <c r="F1125" t="str">
        <f>IF(E1125=TRUE,COUNTIF($E$3:E1125,TRUE),"")</f>
        <v/>
      </c>
      <c r="G1125" t="str">
        <f>IFERROR(INDEX($B$3:$B$1772,MATCH(ROWS($F$3:F1125),$F$3:$F$1772,0)),"")</f>
        <v/>
      </c>
    </row>
    <row r="1126" spans="1:7">
      <c r="A1126" s="71">
        <v>378</v>
      </c>
      <c r="B1126" s="60">
        <v>6450</v>
      </c>
      <c r="C1126" s="1">
        <v>4.9182030000000001</v>
      </c>
      <c r="D1126" s="70">
        <v>5.4765205820372417E-3</v>
      </c>
      <c r="E1126" t="b">
        <f>EXACT(Anketa!$E$5,'Biotopi poligonos'!A1126)</f>
        <v>0</v>
      </c>
      <c r="F1126" t="str">
        <f>IF(E1126=TRUE,COUNTIF($E$3:E1126,TRUE),"")</f>
        <v/>
      </c>
      <c r="G1126" t="str">
        <f>IFERROR(INDEX($B$3:$B$1772,MATCH(ROWS($F$3:F1126),$F$3:$F$1772,0)),"")</f>
        <v/>
      </c>
    </row>
    <row r="1127" spans="1:7">
      <c r="A1127" s="71">
        <v>378</v>
      </c>
      <c r="B1127" s="60">
        <v>6510</v>
      </c>
      <c r="C1127" s="1">
        <v>21.817502999999999</v>
      </c>
      <c r="D1127" s="70">
        <v>2.4294240036078066E-2</v>
      </c>
      <c r="E1127" t="b">
        <f>EXACT(Anketa!$E$5,'Biotopi poligonos'!A1127)</f>
        <v>0</v>
      </c>
      <c r="F1127" t="str">
        <f>IF(E1127=TRUE,COUNTIF($E$3:E1127,TRUE),"")</f>
        <v/>
      </c>
      <c r="G1127" t="str">
        <f>IFERROR(INDEX($B$3:$B$1772,MATCH(ROWS($F$3:F1127),$F$3:$F$1772,0)),"")</f>
        <v/>
      </c>
    </row>
    <row r="1128" spans="1:7">
      <c r="A1128" s="71">
        <v>378</v>
      </c>
      <c r="B1128" s="60" t="s">
        <v>154</v>
      </c>
      <c r="C1128" s="1">
        <v>0.501197</v>
      </c>
      <c r="D1128" s="70">
        <v>5.580932072456788E-4</v>
      </c>
      <c r="E1128" t="b">
        <f>EXACT(Anketa!$E$5,'Biotopi poligonos'!A1128)</f>
        <v>0</v>
      </c>
      <c r="F1128" t="str">
        <f>IF(E1128=TRUE,COUNTIF($E$3:E1128,TRUE),"")</f>
        <v/>
      </c>
      <c r="G1128" t="str">
        <f>IFERROR(INDEX($B$3:$B$1772,MATCH(ROWS($F$3:F1128),$F$3:$F$1772,0)),"")</f>
        <v/>
      </c>
    </row>
    <row r="1129" spans="1:7">
      <c r="A1129" s="71">
        <v>378</v>
      </c>
      <c r="B1129" s="60">
        <v>7140</v>
      </c>
      <c r="C1129" s="1">
        <v>2.487444</v>
      </c>
      <c r="D1129" s="70">
        <v>2.769820249929709E-3</v>
      </c>
      <c r="E1129" t="b">
        <f>EXACT(Anketa!$E$5,'Biotopi poligonos'!A1129)</f>
        <v>0</v>
      </c>
      <c r="F1129" t="str">
        <f>IF(E1129=TRUE,COUNTIF($E$3:E1129,TRUE),"")</f>
        <v/>
      </c>
      <c r="G1129" t="str">
        <f>IFERROR(INDEX($B$3:$B$1772,MATCH(ROWS($F$3:F1129),$F$3:$F$1772,0)),"")</f>
        <v/>
      </c>
    </row>
    <row r="1130" spans="1:7">
      <c r="A1130" s="71">
        <v>378</v>
      </c>
      <c r="B1130" s="60" t="s">
        <v>148</v>
      </c>
      <c r="C1130" s="1">
        <v>1.4583360000000001</v>
      </c>
      <c r="D1130" s="70">
        <v>1.6238872448993795E-3</v>
      </c>
      <c r="E1130" t="b">
        <f>EXACT(Anketa!$E$5,'Biotopi poligonos'!A1130)</f>
        <v>0</v>
      </c>
      <c r="F1130" t="str">
        <f>IF(E1130=TRUE,COUNTIF($E$3:E1130,TRUE),"")</f>
        <v/>
      </c>
      <c r="G1130" t="str">
        <f>IFERROR(INDEX($B$3:$B$1772,MATCH(ROWS($F$3:F1130),$F$3:$F$1772,0)),"")</f>
        <v/>
      </c>
    </row>
    <row r="1131" spans="1:7">
      <c r="A1131" s="71">
        <v>378</v>
      </c>
      <c r="B1131" s="60">
        <v>9050</v>
      </c>
      <c r="C1131" s="1">
        <v>6.1320819999999996</v>
      </c>
      <c r="D1131" s="70">
        <v>6.8281999103615874E-3</v>
      </c>
      <c r="E1131" t="b">
        <f>EXACT(Anketa!$E$5,'Biotopi poligonos'!A1131)</f>
        <v>0</v>
      </c>
      <c r="F1131" t="str">
        <f>IF(E1131=TRUE,COUNTIF($E$3:E1131,TRUE),"")</f>
        <v/>
      </c>
      <c r="G1131" t="str">
        <f>IFERROR(INDEX($B$3:$B$1772,MATCH(ROWS($F$3:F1131),$F$3:$F$1772,0)),"")</f>
        <v/>
      </c>
    </row>
    <row r="1132" spans="1:7">
      <c r="A1132" s="71">
        <v>378</v>
      </c>
      <c r="B1132" s="60" t="s">
        <v>150</v>
      </c>
      <c r="C1132" s="1">
        <v>1.0462480000000001</v>
      </c>
      <c r="D1132" s="70">
        <v>1.1650187489038782E-3</v>
      </c>
      <c r="E1132" t="b">
        <f>EXACT(Anketa!$E$5,'Biotopi poligonos'!A1132)</f>
        <v>0</v>
      </c>
      <c r="F1132" t="str">
        <f>IF(E1132=TRUE,COUNTIF($E$3:E1132,TRUE),"")</f>
        <v/>
      </c>
      <c r="G1132" t="str">
        <f>IFERROR(INDEX($B$3:$B$1772,MATCH(ROWS($F$3:F1132),$F$3:$F$1772,0)),"")</f>
        <v/>
      </c>
    </row>
    <row r="1133" spans="1:7">
      <c r="A1133" s="71">
        <v>378</v>
      </c>
      <c r="B1133" s="60" t="s">
        <v>151</v>
      </c>
      <c r="C1133" s="1">
        <v>11.584425</v>
      </c>
      <c r="D1133" s="70">
        <v>1.2899496410287816E-2</v>
      </c>
      <c r="E1133" t="b">
        <f>EXACT(Anketa!$E$5,'Biotopi poligonos'!A1133)</f>
        <v>0</v>
      </c>
      <c r="F1133" t="str">
        <f>IF(E1133=TRUE,COUNTIF($E$3:E1133,TRUE),"")</f>
        <v/>
      </c>
      <c r="G1133" t="str">
        <f>IFERROR(INDEX($B$3:$B$1772,MATCH(ROWS($F$3:F1133),$F$3:$F$1772,0)),"")</f>
        <v/>
      </c>
    </row>
    <row r="1134" spans="1:7">
      <c r="A1134" s="71">
        <v>380</v>
      </c>
      <c r="B1134" s="60">
        <v>2180</v>
      </c>
      <c r="C1134" s="1">
        <v>36.997157000000001</v>
      </c>
      <c r="D1134" s="70">
        <v>0.17253978786440394</v>
      </c>
      <c r="E1134" t="b">
        <f>EXACT(Anketa!$E$5,'Biotopi poligonos'!A1134)</f>
        <v>0</v>
      </c>
      <c r="F1134" t="str">
        <f>IF(E1134=TRUE,COUNTIF($E$3:E1134,TRUE),"")</f>
        <v/>
      </c>
      <c r="G1134" t="str">
        <f>IFERROR(INDEX($B$3:$B$1772,MATCH(ROWS($F$3:F1134),$F$3:$F$1772,0)),"")</f>
        <v/>
      </c>
    </row>
    <row r="1135" spans="1:7">
      <c r="A1135" s="71">
        <v>380</v>
      </c>
      <c r="B1135" s="60" t="s">
        <v>148</v>
      </c>
      <c r="C1135" s="1">
        <v>74.395425000000003</v>
      </c>
      <c r="D1135" s="70">
        <v>0.34695019532398591</v>
      </c>
      <c r="E1135" t="b">
        <f>EXACT(Anketa!$E$5,'Biotopi poligonos'!A1135)</f>
        <v>0</v>
      </c>
      <c r="F1135" t="str">
        <f>IF(E1135=TRUE,COUNTIF($E$3:E1135,TRUE),"")</f>
        <v/>
      </c>
      <c r="G1135" t="str">
        <f>IFERROR(INDEX($B$3:$B$1772,MATCH(ROWS($F$3:F1135),$F$3:$F$1772,0)),"")</f>
        <v/>
      </c>
    </row>
    <row r="1136" spans="1:7">
      <c r="A1136" s="71">
        <v>380</v>
      </c>
      <c r="B1136" s="60" t="s">
        <v>150</v>
      </c>
      <c r="C1136" s="1">
        <v>18.098268999999998</v>
      </c>
      <c r="D1136" s="70">
        <v>8.4403012209098058E-2</v>
      </c>
      <c r="E1136" t="b">
        <f>EXACT(Anketa!$E$5,'Biotopi poligonos'!A1136)</f>
        <v>0</v>
      </c>
      <c r="F1136" t="str">
        <f>IF(E1136=TRUE,COUNTIF($E$3:E1136,TRUE),"")</f>
        <v/>
      </c>
      <c r="G1136" t="str">
        <f>IFERROR(INDEX($B$3:$B$1772,MATCH(ROWS($F$3:F1136),$F$3:$F$1772,0)),"")</f>
        <v/>
      </c>
    </row>
    <row r="1137" spans="1:7">
      <c r="A1137" s="71">
        <v>380</v>
      </c>
      <c r="B1137" s="60" t="s">
        <v>151</v>
      </c>
      <c r="C1137" s="1">
        <v>1.933359</v>
      </c>
      <c r="D1137" s="70">
        <v>9.0164050098697074E-3</v>
      </c>
      <c r="E1137" t="b">
        <f>EXACT(Anketa!$E$5,'Biotopi poligonos'!A1137)</f>
        <v>0</v>
      </c>
      <c r="F1137" t="str">
        <f>IF(E1137=TRUE,COUNTIF($E$3:E1137,TRUE),"")</f>
        <v/>
      </c>
      <c r="G1137" t="str">
        <f>IFERROR(INDEX($B$3:$B$1772,MATCH(ROWS($F$3:F1137),$F$3:$F$1772,0)),"")</f>
        <v/>
      </c>
    </row>
    <row r="1138" spans="1:7">
      <c r="A1138" s="71">
        <v>381</v>
      </c>
      <c r="B1138" s="60" t="s">
        <v>160</v>
      </c>
      <c r="C1138" s="1">
        <v>1.7701999999999999E-2</v>
      </c>
      <c r="D1138" s="70">
        <v>1.7952166127816033E-4</v>
      </c>
      <c r="E1138" t="b">
        <f>EXACT(Anketa!$E$5,'Biotopi poligonos'!A1138)</f>
        <v>0</v>
      </c>
      <c r="F1138" t="str">
        <f>IF(E1138=TRUE,COUNTIF($E$3:E1138,TRUE),"")</f>
        <v/>
      </c>
      <c r="G1138" t="str">
        <f>IFERROR(INDEX($B$3:$B$1772,MATCH(ROWS($F$3:F1138),$F$3:$F$1772,0)),"")</f>
        <v/>
      </c>
    </row>
    <row r="1139" spans="1:7">
      <c r="A1139" s="71">
        <v>381</v>
      </c>
      <c r="B1139" s="60">
        <v>2180</v>
      </c>
      <c r="C1139" s="1">
        <v>0.58309999999999995</v>
      </c>
      <c r="D1139" s="70">
        <v>5.9134041741777926E-3</v>
      </c>
      <c r="E1139" t="b">
        <f>EXACT(Anketa!$E$5,'Biotopi poligonos'!A1139)</f>
        <v>0</v>
      </c>
      <c r="F1139" t="str">
        <f>IF(E1139=TRUE,COUNTIF($E$3:E1139,TRUE),"")</f>
        <v/>
      </c>
      <c r="G1139" t="str">
        <f>IFERROR(INDEX($B$3:$B$1772,MATCH(ROWS($F$3:F1139),$F$3:$F$1772,0)),"")</f>
        <v/>
      </c>
    </row>
    <row r="1140" spans="1:7">
      <c r="A1140" s="71">
        <v>381</v>
      </c>
      <c r="B1140" s="60">
        <v>3260</v>
      </c>
      <c r="C1140" s="1">
        <v>0.60090500000000002</v>
      </c>
      <c r="D1140" s="70">
        <v>6.0939703915011264E-3</v>
      </c>
      <c r="E1140" t="b">
        <f>EXACT(Anketa!$E$5,'Biotopi poligonos'!A1140)</f>
        <v>0</v>
      </c>
      <c r="F1140" t="str">
        <f>IF(E1140=TRUE,COUNTIF($E$3:E1140,TRUE),"")</f>
        <v/>
      </c>
      <c r="G1140" t="str">
        <f>IFERROR(INDEX($B$3:$B$1772,MATCH(ROWS($F$3:F1140),$F$3:$F$1772,0)),"")</f>
        <v/>
      </c>
    </row>
    <row r="1141" spans="1:7">
      <c r="A1141" s="71">
        <v>381</v>
      </c>
      <c r="B1141" s="60">
        <v>6450</v>
      </c>
      <c r="C1141" s="1">
        <v>35.118051000000001</v>
      </c>
      <c r="D1141" s="70">
        <v>0.35614342200718341</v>
      </c>
      <c r="E1141" t="b">
        <f>EXACT(Anketa!$E$5,'Biotopi poligonos'!A1141)</f>
        <v>0</v>
      </c>
      <c r="F1141" t="str">
        <f>IF(E1141=TRUE,COUNTIF($E$3:E1141,TRUE),"")</f>
        <v/>
      </c>
      <c r="G1141" t="str">
        <f>IFERROR(INDEX($B$3:$B$1772,MATCH(ROWS($F$3:F1141),$F$3:$F$1772,0)),"")</f>
        <v/>
      </c>
    </row>
    <row r="1142" spans="1:7">
      <c r="A1142" s="71">
        <v>381</v>
      </c>
      <c r="B1142" s="60" t="s">
        <v>152</v>
      </c>
      <c r="C1142" s="1">
        <v>24.004256000000002</v>
      </c>
      <c r="D1142" s="70">
        <v>0.2434348613075499</v>
      </c>
      <c r="E1142" t="b">
        <f>EXACT(Anketa!$E$5,'Biotopi poligonos'!A1142)</f>
        <v>0</v>
      </c>
      <c r="F1142" t="str">
        <f>IF(E1142=TRUE,COUNTIF($E$3:E1142,TRUE),"")</f>
        <v/>
      </c>
      <c r="G1142" t="str">
        <f>IFERROR(INDEX($B$3:$B$1772,MATCH(ROWS($F$3:F1142),$F$3:$F$1772,0)),"")</f>
        <v/>
      </c>
    </row>
    <row r="1143" spans="1:7">
      <c r="A1143" s="71">
        <v>382</v>
      </c>
      <c r="B1143" s="60" t="s">
        <v>148</v>
      </c>
      <c r="C1143" s="1">
        <v>85.346328</v>
      </c>
      <c r="D1143" s="70">
        <v>0.23196599346921995</v>
      </c>
      <c r="E1143" t="b">
        <f>EXACT(Anketa!$E$5,'Biotopi poligonos'!A1143)</f>
        <v>0</v>
      </c>
      <c r="F1143" t="str">
        <f>IF(E1143=TRUE,COUNTIF($E$3:E1143,TRUE),"")</f>
        <v/>
      </c>
      <c r="G1143" t="str">
        <f>IFERROR(INDEX($B$3:$B$1772,MATCH(ROWS($F$3:F1143),$F$3:$F$1772,0)),"")</f>
        <v/>
      </c>
    </row>
    <row r="1144" spans="1:7">
      <c r="A1144" s="71">
        <v>382</v>
      </c>
      <c r="B1144" s="60" t="s">
        <v>150</v>
      </c>
      <c r="C1144" s="1">
        <v>3.8590629999999999</v>
      </c>
      <c r="D1144" s="70">
        <v>1.0488692409300941E-2</v>
      </c>
      <c r="E1144" t="b">
        <f>EXACT(Anketa!$E$5,'Biotopi poligonos'!A1144)</f>
        <v>0</v>
      </c>
      <c r="F1144" t="str">
        <f>IF(E1144=TRUE,COUNTIF($E$3:E1144,TRUE),"")</f>
        <v/>
      </c>
      <c r="G1144" t="str">
        <f>IFERROR(INDEX($B$3:$B$1772,MATCH(ROWS($F$3:F1144),$F$3:$F$1772,0)),"")</f>
        <v/>
      </c>
    </row>
    <row r="1145" spans="1:7">
      <c r="A1145" s="71">
        <v>382</v>
      </c>
      <c r="B1145" s="60" t="s">
        <v>151</v>
      </c>
      <c r="C1145" s="1">
        <v>83.936069000000003</v>
      </c>
      <c r="D1145" s="70">
        <v>0.22813299751438629</v>
      </c>
      <c r="E1145" t="b">
        <f>EXACT(Anketa!$E$5,'Biotopi poligonos'!A1145)</f>
        <v>0</v>
      </c>
      <c r="F1145" t="str">
        <f>IF(E1145=TRUE,COUNTIF($E$3:E1145,TRUE),"")</f>
        <v/>
      </c>
      <c r="G1145" t="str">
        <f>IFERROR(INDEX($B$3:$B$1772,MATCH(ROWS($F$3:F1145),$F$3:$F$1772,0)),"")</f>
        <v/>
      </c>
    </row>
    <row r="1146" spans="1:7">
      <c r="A1146" s="71">
        <v>382</v>
      </c>
      <c r="B1146" s="60" t="s">
        <v>152</v>
      </c>
      <c r="C1146" s="1">
        <v>1.4263030000000001</v>
      </c>
      <c r="D1146" s="70">
        <v>3.8766025456083925E-3</v>
      </c>
      <c r="E1146" t="b">
        <f>EXACT(Anketa!$E$5,'Biotopi poligonos'!A1146)</f>
        <v>0</v>
      </c>
      <c r="F1146" t="str">
        <f>IF(E1146=TRUE,COUNTIF($E$3:E1146,TRUE),"")</f>
        <v/>
      </c>
      <c r="G1146" t="str">
        <f>IFERROR(INDEX($B$3:$B$1772,MATCH(ROWS($F$3:F1146),$F$3:$F$1772,0)),"")</f>
        <v/>
      </c>
    </row>
    <row r="1147" spans="1:7">
      <c r="A1147" s="71">
        <v>383</v>
      </c>
      <c r="B1147" s="60" t="s">
        <v>148</v>
      </c>
      <c r="C1147" s="1">
        <v>15.280763</v>
      </c>
      <c r="D1147" s="70">
        <v>0.1136615643007448</v>
      </c>
      <c r="E1147" t="b">
        <f>EXACT(Anketa!$E$5,'Biotopi poligonos'!A1147)</f>
        <v>0</v>
      </c>
      <c r="F1147" t="str">
        <f>IF(E1147=TRUE,COUNTIF($E$3:E1147,TRUE),"")</f>
        <v/>
      </c>
      <c r="G1147" t="str">
        <f>IFERROR(INDEX($B$3:$B$1772,MATCH(ROWS($F$3:F1147),$F$3:$F$1772,0)),"")</f>
        <v/>
      </c>
    </row>
    <row r="1148" spans="1:7">
      <c r="A1148" s="71">
        <v>383</v>
      </c>
      <c r="B1148" s="60" t="s">
        <v>150</v>
      </c>
      <c r="C1148" s="1">
        <v>46.759127999999997</v>
      </c>
      <c r="D1148" s="70">
        <v>0.34780433632919744</v>
      </c>
      <c r="E1148" t="b">
        <f>EXACT(Anketa!$E$5,'Biotopi poligonos'!A1148)</f>
        <v>0</v>
      </c>
      <c r="F1148" t="str">
        <f>IF(E1148=TRUE,COUNTIF($E$3:E1148,TRUE),"")</f>
        <v/>
      </c>
      <c r="G1148" t="str">
        <f>IFERROR(INDEX($B$3:$B$1772,MATCH(ROWS($F$3:F1148),$F$3:$F$1772,0)),"")</f>
        <v/>
      </c>
    </row>
    <row r="1149" spans="1:7">
      <c r="A1149" s="71">
        <v>383</v>
      </c>
      <c r="B1149" s="60" t="s">
        <v>151</v>
      </c>
      <c r="C1149" s="1">
        <v>15.823952</v>
      </c>
      <c r="D1149" s="70">
        <v>0.11770191957953272</v>
      </c>
      <c r="E1149" t="b">
        <f>EXACT(Anketa!$E$5,'Biotopi poligonos'!A1149)</f>
        <v>0</v>
      </c>
      <c r="F1149" t="str">
        <f>IF(E1149=TRUE,COUNTIF($E$3:E1149,TRUE),"")</f>
        <v/>
      </c>
      <c r="G1149" t="str">
        <f>IFERROR(INDEX($B$3:$B$1772,MATCH(ROWS($F$3:F1149),$F$3:$F$1772,0)),"")</f>
        <v/>
      </c>
    </row>
    <row r="1150" spans="1:7">
      <c r="A1150" s="71">
        <v>383</v>
      </c>
      <c r="B1150" s="60" t="s">
        <v>152</v>
      </c>
      <c r="C1150" s="1">
        <v>4.6031620000000002</v>
      </c>
      <c r="D1150" s="70">
        <v>3.4239297713716588E-2</v>
      </c>
      <c r="E1150" t="b">
        <f>EXACT(Anketa!$E$5,'Biotopi poligonos'!A1150)</f>
        <v>0</v>
      </c>
      <c r="F1150" t="str">
        <f>IF(E1150=TRUE,COUNTIF($E$3:E1150,TRUE),"")</f>
        <v/>
      </c>
      <c r="G1150" t="str">
        <f>IFERROR(INDEX($B$3:$B$1772,MATCH(ROWS($F$3:F1150),$F$3:$F$1772,0)),"")</f>
        <v/>
      </c>
    </row>
    <row r="1151" spans="1:7">
      <c r="A1151" s="71">
        <v>384</v>
      </c>
      <c r="B1151" s="60">
        <v>3260</v>
      </c>
      <c r="C1151" s="1">
        <v>0.28312799999999999</v>
      </c>
      <c r="D1151" s="70">
        <v>1.4378873598935497E-3</v>
      </c>
      <c r="E1151" t="b">
        <f>EXACT(Anketa!$E$5,'Biotopi poligonos'!A1151)</f>
        <v>0</v>
      </c>
      <c r="F1151" t="str">
        <f>IF(E1151=TRUE,COUNTIF($E$3:E1151,TRUE),"")</f>
        <v/>
      </c>
      <c r="G1151" t="str">
        <f>IFERROR(INDEX($B$3:$B$1772,MATCH(ROWS($F$3:F1151),$F$3:$F$1772,0)),"")</f>
        <v/>
      </c>
    </row>
    <row r="1152" spans="1:7">
      <c r="A1152" s="71">
        <v>384</v>
      </c>
      <c r="B1152" s="60" t="s">
        <v>154</v>
      </c>
      <c r="C1152" s="1">
        <v>22.094850999999998</v>
      </c>
      <c r="D1152" s="70">
        <v>0.11221040296837952</v>
      </c>
      <c r="E1152" t="b">
        <f>EXACT(Anketa!$E$5,'Biotopi poligonos'!A1152)</f>
        <v>0</v>
      </c>
      <c r="F1152" t="str">
        <f>IF(E1152=TRUE,COUNTIF($E$3:E1152,TRUE),"")</f>
        <v/>
      </c>
      <c r="G1152" t="str">
        <f>IFERROR(INDEX($B$3:$B$1772,MATCH(ROWS($F$3:F1152),$F$3:$F$1772,0)),"")</f>
        <v/>
      </c>
    </row>
    <row r="1153" spans="1:7">
      <c r="A1153" s="71">
        <v>384</v>
      </c>
      <c r="B1153" s="60">
        <v>7120</v>
      </c>
      <c r="C1153" s="1">
        <v>8.2346990000000009</v>
      </c>
      <c r="D1153" s="70">
        <v>4.1820553264347061E-2</v>
      </c>
      <c r="E1153" t="b">
        <f>EXACT(Anketa!$E$5,'Biotopi poligonos'!A1153)</f>
        <v>0</v>
      </c>
      <c r="F1153" t="str">
        <f>IF(E1153=TRUE,COUNTIF($E$3:E1153,TRUE),"")</f>
        <v/>
      </c>
      <c r="G1153" t="str">
        <f>IFERROR(INDEX($B$3:$B$1772,MATCH(ROWS($F$3:F1153),$F$3:$F$1772,0)),"")</f>
        <v/>
      </c>
    </row>
    <row r="1154" spans="1:7">
      <c r="A1154" s="71">
        <v>384</v>
      </c>
      <c r="B1154" s="60" t="s">
        <v>148</v>
      </c>
      <c r="C1154" s="1">
        <v>18.244779000000001</v>
      </c>
      <c r="D1154" s="70">
        <v>9.2657515710743127E-2</v>
      </c>
      <c r="E1154" t="b">
        <f>EXACT(Anketa!$E$5,'Biotopi poligonos'!A1154)</f>
        <v>0</v>
      </c>
      <c r="F1154" t="str">
        <f>IF(E1154=TRUE,COUNTIF($E$3:E1154,TRUE),"")</f>
        <v/>
      </c>
      <c r="G1154" t="str">
        <f>IFERROR(INDEX($B$3:$B$1772,MATCH(ROWS($F$3:F1154),$F$3:$F$1772,0)),"")</f>
        <v/>
      </c>
    </row>
    <row r="1155" spans="1:7">
      <c r="A1155" s="71">
        <v>384</v>
      </c>
      <c r="B1155" s="60" t="s">
        <v>151</v>
      </c>
      <c r="C1155" s="1">
        <v>102.759542</v>
      </c>
      <c r="D1155" s="70">
        <v>0.52187225053774378</v>
      </c>
      <c r="E1155" t="b">
        <f>EXACT(Anketa!$E$5,'Biotopi poligonos'!A1155)</f>
        <v>0</v>
      </c>
      <c r="F1155" t="str">
        <f>IF(E1155=TRUE,COUNTIF($E$3:E1155,TRUE),"")</f>
        <v/>
      </c>
      <c r="G1155" t="str">
        <f>IFERROR(INDEX($B$3:$B$1772,MATCH(ROWS($F$3:F1155),$F$3:$F$1772,0)),"")</f>
        <v/>
      </c>
    </row>
    <row r="1156" spans="1:7">
      <c r="A1156" s="72">
        <v>385</v>
      </c>
      <c r="B1156" s="60" t="s">
        <v>148</v>
      </c>
      <c r="C1156" s="1">
        <v>67.586624999999998</v>
      </c>
      <c r="D1156" s="70">
        <v>0.72765065882319346</v>
      </c>
      <c r="E1156" t="b">
        <f>EXACT(Anketa!$E$5,'Biotopi poligonos'!A1156)</f>
        <v>0</v>
      </c>
      <c r="F1156" t="str">
        <f>IF(E1156=TRUE,COUNTIF($E$3:E1156,TRUE),"")</f>
        <v/>
      </c>
      <c r="G1156" t="str">
        <f>IFERROR(INDEX($B$3:$B$1772,MATCH(ROWS($F$3:F1156),$F$3:$F$1772,0)),"")</f>
        <v/>
      </c>
    </row>
    <row r="1157" spans="1:7">
      <c r="A1157" s="71">
        <v>386</v>
      </c>
      <c r="B1157" s="60">
        <v>7140</v>
      </c>
      <c r="C1157" s="1">
        <v>0.30318899999999999</v>
      </c>
      <c r="D1157" s="70">
        <v>1.3392043378225573E-3</v>
      </c>
      <c r="E1157" t="b">
        <f>EXACT(Anketa!$E$5,'Biotopi poligonos'!A1157)</f>
        <v>0</v>
      </c>
      <c r="F1157" t="str">
        <f>IF(E1157=TRUE,COUNTIF($E$3:E1157,TRUE),"")</f>
        <v/>
      </c>
      <c r="G1157" t="str">
        <f>IFERROR(INDEX($B$3:$B$1772,MATCH(ROWS($F$3:F1157),$F$3:$F$1772,0)),"")</f>
        <v/>
      </c>
    </row>
    <row r="1158" spans="1:7">
      <c r="A1158" s="71">
        <v>386</v>
      </c>
      <c r="B1158" s="60" t="s">
        <v>148</v>
      </c>
      <c r="C1158" s="1">
        <v>33.065342000000001</v>
      </c>
      <c r="D1158" s="70">
        <v>0.14605163590363238</v>
      </c>
      <c r="E1158" t="b">
        <f>EXACT(Anketa!$E$5,'Biotopi poligonos'!A1158)</f>
        <v>0</v>
      </c>
      <c r="F1158" t="str">
        <f>IF(E1158=TRUE,COUNTIF($E$3:E1158,TRUE),"")</f>
        <v/>
      </c>
      <c r="G1158" t="str">
        <f>IFERROR(INDEX($B$3:$B$1772,MATCH(ROWS($F$3:F1158),$F$3:$F$1772,0)),"")</f>
        <v/>
      </c>
    </row>
    <row r="1159" spans="1:7">
      <c r="A1159" s="71">
        <v>386</v>
      </c>
      <c r="B1159" s="60" t="s">
        <v>151</v>
      </c>
      <c r="C1159" s="1">
        <v>141.87093200000001</v>
      </c>
      <c r="D1159" s="70">
        <v>0.62665257494608673</v>
      </c>
      <c r="E1159" t="b">
        <f>EXACT(Anketa!$E$5,'Biotopi poligonos'!A1159)</f>
        <v>0</v>
      </c>
      <c r="F1159" t="str">
        <f>IF(E1159=TRUE,COUNTIF($E$3:E1159,TRUE),"")</f>
        <v/>
      </c>
      <c r="G1159" t="str">
        <f>IFERROR(INDEX($B$3:$B$1772,MATCH(ROWS($F$3:F1159),$F$3:$F$1772,0)),"")</f>
        <v/>
      </c>
    </row>
    <row r="1160" spans="1:7">
      <c r="A1160" s="71">
        <v>387</v>
      </c>
      <c r="B1160" s="60" t="s">
        <v>148</v>
      </c>
      <c r="C1160" s="1">
        <v>4.1471590000000003</v>
      </c>
      <c r="D1160" s="70">
        <v>0.10779448209063477</v>
      </c>
      <c r="E1160" t="b">
        <f>EXACT(Anketa!$E$5,'Biotopi poligonos'!A1160)</f>
        <v>0</v>
      </c>
      <c r="F1160" t="str">
        <f>IF(E1160=TRUE,COUNTIF($E$3:E1160,TRUE),"")</f>
        <v/>
      </c>
      <c r="G1160" t="str">
        <f>IFERROR(INDEX($B$3:$B$1772,MATCH(ROWS($F$3:F1160),$F$3:$F$1772,0)),"")</f>
        <v/>
      </c>
    </row>
    <row r="1161" spans="1:7">
      <c r="A1161" s="71">
        <v>387</v>
      </c>
      <c r="B1161" s="60" t="s">
        <v>151</v>
      </c>
      <c r="C1161" s="1">
        <v>34.325671999999997</v>
      </c>
      <c r="D1161" s="70">
        <v>0.89220549191699738</v>
      </c>
      <c r="E1161" t="b">
        <f>EXACT(Anketa!$E$5,'Biotopi poligonos'!A1161)</f>
        <v>0</v>
      </c>
      <c r="F1161" t="str">
        <f>IF(E1161=TRUE,COUNTIF($E$3:E1161,TRUE),"")</f>
        <v/>
      </c>
      <c r="G1161" t="str">
        <f>IFERROR(INDEX($B$3:$B$1772,MATCH(ROWS($F$3:F1161),$F$3:$F$1772,0)),"")</f>
        <v/>
      </c>
    </row>
    <row r="1162" spans="1:7">
      <c r="A1162" s="71">
        <v>388</v>
      </c>
      <c r="B1162" s="60" t="s">
        <v>148</v>
      </c>
      <c r="C1162" s="1">
        <v>9.0767539999999993</v>
      </c>
      <c r="D1162" s="70">
        <v>9.7106578808275376E-2</v>
      </c>
      <c r="E1162" t="b">
        <f>EXACT(Anketa!$E$5,'Biotopi poligonos'!A1162)</f>
        <v>0</v>
      </c>
      <c r="F1162" t="str">
        <f>IF(E1162=TRUE,COUNTIF($E$3:E1162,TRUE),"")</f>
        <v/>
      </c>
      <c r="G1162" t="str">
        <f>IFERROR(INDEX($B$3:$B$1772,MATCH(ROWS($F$3:F1162),$F$3:$F$1772,0)),"")</f>
        <v/>
      </c>
    </row>
    <row r="1163" spans="1:7">
      <c r="A1163" s="71">
        <v>388</v>
      </c>
      <c r="B1163" s="60" t="s">
        <v>150</v>
      </c>
      <c r="C1163" s="1">
        <v>2.2465769999999998</v>
      </c>
      <c r="D1163" s="70">
        <v>2.4034738244460393E-2</v>
      </c>
      <c r="E1163" t="b">
        <f>EXACT(Anketa!$E$5,'Biotopi poligonos'!A1163)</f>
        <v>0</v>
      </c>
      <c r="F1163" t="str">
        <f>IF(E1163=TRUE,COUNTIF($E$3:E1163,TRUE),"")</f>
        <v/>
      </c>
      <c r="G1163" t="str">
        <f>IFERROR(INDEX($B$3:$B$1772,MATCH(ROWS($F$3:F1163),$F$3:$F$1772,0)),"")</f>
        <v/>
      </c>
    </row>
    <row r="1164" spans="1:7">
      <c r="A1164" s="71">
        <v>388</v>
      </c>
      <c r="B1164" s="60" t="s">
        <v>151</v>
      </c>
      <c r="C1164" s="1">
        <v>39.394965999999997</v>
      </c>
      <c r="D1164" s="70">
        <v>0.42146238297615302</v>
      </c>
      <c r="E1164" t="b">
        <f>EXACT(Anketa!$E$5,'Biotopi poligonos'!A1164)</f>
        <v>0</v>
      </c>
      <c r="F1164" t="str">
        <f>IF(E1164=TRUE,COUNTIF($E$3:E1164,TRUE),"")</f>
        <v/>
      </c>
      <c r="G1164" t="str">
        <f>IFERROR(INDEX($B$3:$B$1772,MATCH(ROWS($F$3:F1164),$F$3:$F$1772,0)),"")</f>
        <v/>
      </c>
    </row>
    <row r="1165" spans="1:7">
      <c r="A1165" s="71">
        <v>389</v>
      </c>
      <c r="B1165" s="60">
        <v>2180</v>
      </c>
      <c r="C1165" s="1">
        <v>38.543137000000002</v>
      </c>
      <c r="D1165" s="70">
        <v>6.2218784579645865E-2</v>
      </c>
      <c r="E1165" t="b">
        <f>EXACT(Anketa!$E$5,'Biotopi poligonos'!A1165)</f>
        <v>0</v>
      </c>
      <c r="F1165" t="str">
        <f>IF(E1165=TRUE,COUNTIF($E$3:E1165,TRUE),"")</f>
        <v/>
      </c>
      <c r="G1165" t="str">
        <f>IFERROR(INDEX($B$3:$B$1772,MATCH(ROWS($F$3:F1165),$F$3:$F$1772,0)),"")</f>
        <v/>
      </c>
    </row>
    <row r="1166" spans="1:7">
      <c r="A1166" s="71">
        <v>389</v>
      </c>
      <c r="B1166" s="60">
        <v>3150</v>
      </c>
      <c r="C1166" s="1">
        <v>1.0604100000000001</v>
      </c>
      <c r="D1166" s="70">
        <v>1.7117813050894709E-3</v>
      </c>
      <c r="E1166" t="b">
        <f>EXACT(Anketa!$E$5,'Biotopi poligonos'!A1166)</f>
        <v>0</v>
      </c>
      <c r="F1166" t="str">
        <f>IF(E1166=TRUE,COUNTIF($E$3:E1166,TRUE),"")</f>
        <v/>
      </c>
      <c r="G1166" t="str">
        <f>IFERROR(INDEX($B$3:$B$1772,MATCH(ROWS($F$3:F1166),$F$3:$F$1772,0)),"")</f>
        <v/>
      </c>
    </row>
    <row r="1167" spans="1:7">
      <c r="A1167" s="71">
        <v>389</v>
      </c>
      <c r="B1167" s="60" t="s">
        <v>156</v>
      </c>
      <c r="C1167" s="1">
        <v>0.44461499999999998</v>
      </c>
      <c r="D1167" s="70">
        <v>7.1772582771037149E-4</v>
      </c>
      <c r="E1167" t="b">
        <f>EXACT(Anketa!$E$5,'Biotopi poligonos'!A1167)</f>
        <v>0</v>
      </c>
      <c r="F1167" t="str">
        <f>IF(E1167=TRUE,COUNTIF($E$3:E1167,TRUE),"")</f>
        <v/>
      </c>
      <c r="G1167" t="str">
        <f>IFERROR(INDEX($B$3:$B$1772,MATCH(ROWS($F$3:F1167),$F$3:$F$1772,0)),"")</f>
        <v/>
      </c>
    </row>
    <row r="1168" spans="1:7">
      <c r="A1168" s="71">
        <v>389</v>
      </c>
      <c r="B1168" s="60">
        <v>7140</v>
      </c>
      <c r="C1168" s="1">
        <v>11.407939000000001</v>
      </c>
      <c r="D1168" s="70">
        <v>1.8415421119945187E-2</v>
      </c>
      <c r="E1168" t="b">
        <f>EXACT(Anketa!$E$5,'Biotopi poligonos'!A1168)</f>
        <v>0</v>
      </c>
      <c r="F1168" t="str">
        <f>IF(E1168=TRUE,COUNTIF($E$3:E1168,TRUE),"")</f>
        <v/>
      </c>
      <c r="G1168" t="str">
        <f>IFERROR(INDEX($B$3:$B$1772,MATCH(ROWS($F$3:F1168),$F$3:$F$1772,0)),"")</f>
        <v/>
      </c>
    </row>
    <row r="1169" spans="1:7">
      <c r="A1169" s="71">
        <v>389</v>
      </c>
      <c r="B1169" s="60" t="s">
        <v>148</v>
      </c>
      <c r="C1169" s="1">
        <v>79.794681999999995</v>
      </c>
      <c r="D1169" s="70">
        <v>0.12880965371239361</v>
      </c>
      <c r="E1169" t="b">
        <f>EXACT(Anketa!$E$5,'Biotopi poligonos'!A1169)</f>
        <v>0</v>
      </c>
      <c r="F1169" t="str">
        <f>IF(E1169=TRUE,COUNTIF($E$3:E1169,TRUE),"")</f>
        <v/>
      </c>
      <c r="G1169" t="str">
        <f>IFERROR(INDEX($B$3:$B$1772,MATCH(ROWS($F$3:F1169),$F$3:$F$1772,0)),"")</f>
        <v/>
      </c>
    </row>
    <row r="1170" spans="1:7">
      <c r="A1170" s="71">
        <v>389</v>
      </c>
      <c r="B1170" s="60" t="s">
        <v>150</v>
      </c>
      <c r="C1170" s="1">
        <v>116.945757</v>
      </c>
      <c r="D1170" s="70">
        <v>0.1887812832226555</v>
      </c>
      <c r="E1170" t="b">
        <f>EXACT(Anketa!$E$5,'Biotopi poligonos'!A1170)</f>
        <v>0</v>
      </c>
      <c r="F1170" t="str">
        <f>IF(E1170=TRUE,COUNTIF($E$3:E1170,TRUE),"")</f>
        <v/>
      </c>
      <c r="G1170" t="str">
        <f>IFERROR(INDEX($B$3:$B$1772,MATCH(ROWS($F$3:F1170),$F$3:$F$1772,0)),"")</f>
        <v/>
      </c>
    </row>
    <row r="1171" spans="1:7">
      <c r="A1171" s="71">
        <v>389</v>
      </c>
      <c r="B1171" s="60" t="s">
        <v>151</v>
      </c>
      <c r="C1171" s="1">
        <v>45.317633999999998</v>
      </c>
      <c r="D1171" s="70">
        <v>7.3154608757072234E-2</v>
      </c>
      <c r="E1171" t="b">
        <f>EXACT(Anketa!$E$5,'Biotopi poligonos'!A1171)</f>
        <v>0</v>
      </c>
      <c r="F1171" t="str">
        <f>IF(E1171=TRUE,COUNTIF($E$3:E1171,TRUE),"")</f>
        <v/>
      </c>
      <c r="G1171" t="str">
        <f>IFERROR(INDEX($B$3:$B$1772,MATCH(ROWS($F$3:F1171),$F$3:$F$1772,0)),"")</f>
        <v/>
      </c>
    </row>
    <row r="1172" spans="1:7">
      <c r="A1172" s="71">
        <v>389</v>
      </c>
      <c r="B1172" s="60" t="s">
        <v>152</v>
      </c>
      <c r="C1172" s="1">
        <v>5.7242509999999998</v>
      </c>
      <c r="D1172" s="70">
        <v>9.2404502479604186E-3</v>
      </c>
      <c r="E1172" t="b">
        <f>EXACT(Anketa!$E$5,'Biotopi poligonos'!A1172)</f>
        <v>0</v>
      </c>
      <c r="F1172" t="str">
        <f>IF(E1172=TRUE,COUNTIF($E$3:E1172,TRUE),"")</f>
        <v/>
      </c>
      <c r="G1172" t="str">
        <f>IFERROR(INDEX($B$3:$B$1772,MATCH(ROWS($F$3:F1172),$F$3:$F$1772,0)),"")</f>
        <v/>
      </c>
    </row>
    <row r="1173" spans="1:7">
      <c r="A1173" s="71">
        <v>393</v>
      </c>
      <c r="B1173" s="60">
        <v>3260</v>
      </c>
      <c r="C1173" s="1">
        <v>6.6495939999999996</v>
      </c>
      <c r="D1173" s="70">
        <v>8.3101595384982921E-3</v>
      </c>
      <c r="E1173" t="b">
        <f>EXACT(Anketa!$E$5,'Biotopi poligonos'!A1173)</f>
        <v>0</v>
      </c>
      <c r="F1173" t="str">
        <f>IF(E1173=TRUE,COUNTIF($E$3:E1173,TRUE),"")</f>
        <v/>
      </c>
      <c r="G1173" t="str">
        <f>IFERROR(INDEX($B$3:$B$1772,MATCH(ROWS($F$3:F1173),$F$3:$F$1772,0)),"")</f>
        <v/>
      </c>
    </row>
    <row r="1174" spans="1:7">
      <c r="A1174" s="71">
        <v>393</v>
      </c>
      <c r="B1174" s="60" t="s">
        <v>147</v>
      </c>
      <c r="C1174" s="1">
        <v>4.0049720000000004</v>
      </c>
      <c r="D1174" s="70">
        <v>5.005111028916741E-3</v>
      </c>
      <c r="E1174" t="b">
        <f>EXACT(Anketa!$E$5,'Biotopi poligonos'!A1174)</f>
        <v>0</v>
      </c>
      <c r="F1174" t="str">
        <f>IF(E1174=TRUE,COUNTIF($E$3:E1174,TRUE),"")</f>
        <v/>
      </c>
      <c r="G1174" t="str">
        <f>IFERROR(INDEX($B$3:$B$1772,MATCH(ROWS($F$3:F1174),$F$3:$F$1772,0)),"")</f>
        <v/>
      </c>
    </row>
    <row r="1175" spans="1:7">
      <c r="A1175" s="71">
        <v>393</v>
      </c>
      <c r="B1175" s="60">
        <v>6210</v>
      </c>
      <c r="C1175" s="1">
        <v>6.0488819999999999</v>
      </c>
      <c r="D1175" s="70">
        <v>7.5594351248438069E-3</v>
      </c>
      <c r="E1175" t="b">
        <f>EXACT(Anketa!$E$5,'Biotopi poligonos'!A1175)</f>
        <v>0</v>
      </c>
      <c r="F1175" t="str">
        <f>IF(E1175=TRUE,COUNTIF($E$3:E1175,TRUE),"")</f>
        <v/>
      </c>
      <c r="G1175" t="str">
        <f>IFERROR(INDEX($B$3:$B$1772,MATCH(ROWS($F$3:F1175),$F$3:$F$1772,0)),"")</f>
        <v/>
      </c>
    </row>
    <row r="1176" spans="1:7">
      <c r="A1176" s="71">
        <v>393</v>
      </c>
      <c r="B1176" s="60" t="s">
        <v>156</v>
      </c>
      <c r="C1176" s="1">
        <v>0.22393399999999999</v>
      </c>
      <c r="D1176" s="70">
        <v>2.7985577256206567E-4</v>
      </c>
      <c r="E1176" t="b">
        <f>EXACT(Anketa!$E$5,'Biotopi poligonos'!A1176)</f>
        <v>0</v>
      </c>
      <c r="F1176" t="str">
        <f>IF(E1176=TRUE,COUNTIF($E$3:E1176,TRUE),"")</f>
        <v/>
      </c>
      <c r="G1176" t="str">
        <f>IFERROR(INDEX($B$3:$B$1772,MATCH(ROWS($F$3:F1176),$F$3:$F$1772,0)),"")</f>
        <v/>
      </c>
    </row>
    <row r="1177" spans="1:7">
      <c r="A1177" s="71">
        <v>393</v>
      </c>
      <c r="B1177" s="60" t="s">
        <v>153</v>
      </c>
      <c r="C1177" s="1">
        <v>57.646234</v>
      </c>
      <c r="D1177" s="70">
        <v>7.2041902307660374E-2</v>
      </c>
      <c r="E1177" t="b">
        <f>EXACT(Anketa!$E$5,'Biotopi poligonos'!A1177)</f>
        <v>0</v>
      </c>
      <c r="F1177" t="str">
        <f>IF(E1177=TRUE,COUNTIF($E$3:E1177,TRUE),"")</f>
        <v/>
      </c>
      <c r="G1177" t="str">
        <f>IFERROR(INDEX($B$3:$B$1772,MATCH(ROWS($F$3:F1177),$F$3:$F$1772,0)),"")</f>
        <v/>
      </c>
    </row>
    <row r="1178" spans="1:7">
      <c r="A1178" s="71">
        <v>393</v>
      </c>
      <c r="B1178" s="60">
        <v>6410</v>
      </c>
      <c r="C1178" s="1">
        <v>4.686286</v>
      </c>
      <c r="D1178" s="70">
        <v>5.8565657246188278E-3</v>
      </c>
      <c r="E1178" t="b">
        <f>EXACT(Anketa!$E$5,'Biotopi poligonos'!A1178)</f>
        <v>0</v>
      </c>
      <c r="F1178" t="str">
        <f>IF(E1178=TRUE,COUNTIF($E$3:E1178,TRUE),"")</f>
        <v/>
      </c>
      <c r="G1178" t="str">
        <f>IFERROR(INDEX($B$3:$B$1772,MATCH(ROWS($F$3:F1178),$F$3:$F$1772,0)),"")</f>
        <v/>
      </c>
    </row>
    <row r="1179" spans="1:7">
      <c r="A1179" s="71">
        <v>393</v>
      </c>
      <c r="B1179" s="60">
        <v>6450</v>
      </c>
      <c r="C1179" s="1">
        <v>46.100403</v>
      </c>
      <c r="D1179" s="70">
        <v>5.761279616756531E-2</v>
      </c>
      <c r="E1179" t="b">
        <f>EXACT(Anketa!$E$5,'Biotopi poligonos'!A1179)</f>
        <v>0</v>
      </c>
      <c r="F1179" t="str">
        <f>IF(E1179=TRUE,COUNTIF($E$3:E1179,TRUE),"")</f>
        <v/>
      </c>
      <c r="G1179" t="str">
        <f>IFERROR(INDEX($B$3:$B$1772,MATCH(ROWS($F$3:F1179),$F$3:$F$1772,0)),"")</f>
        <v/>
      </c>
    </row>
    <row r="1180" spans="1:7">
      <c r="A1180" s="71">
        <v>393</v>
      </c>
      <c r="B1180" s="60">
        <v>6510</v>
      </c>
      <c r="C1180" s="1">
        <v>9.1136510000000008</v>
      </c>
      <c r="D1180" s="70">
        <v>1.1389551570846958E-2</v>
      </c>
      <c r="E1180" t="b">
        <f>EXACT(Anketa!$E$5,'Biotopi poligonos'!A1180)</f>
        <v>0</v>
      </c>
      <c r="F1180" t="str">
        <f>IF(E1180=TRUE,COUNTIF($E$3:E1180,TRUE),"")</f>
        <v/>
      </c>
      <c r="G1180" t="str">
        <f>IFERROR(INDEX($B$3:$B$1772,MATCH(ROWS($F$3:F1180),$F$3:$F$1772,0)),"")</f>
        <v/>
      </c>
    </row>
    <row r="1181" spans="1:7">
      <c r="A1181" s="71">
        <v>393</v>
      </c>
      <c r="B1181" s="60" t="s">
        <v>148</v>
      </c>
      <c r="C1181" s="1">
        <v>2.1255120000000001</v>
      </c>
      <c r="D1181" s="70">
        <v>2.6563041023245303E-3</v>
      </c>
      <c r="E1181" t="b">
        <f>EXACT(Anketa!$E$5,'Biotopi poligonos'!A1181)</f>
        <v>0</v>
      </c>
      <c r="F1181" t="str">
        <f>IF(E1181=TRUE,COUNTIF($E$3:E1181,TRUE),"")</f>
        <v/>
      </c>
      <c r="G1181" t="str">
        <f>IFERROR(INDEX($B$3:$B$1772,MATCH(ROWS($F$3:F1181),$F$3:$F$1772,0)),"")</f>
        <v/>
      </c>
    </row>
    <row r="1182" spans="1:7">
      <c r="A1182" s="71">
        <v>393</v>
      </c>
      <c r="B1182" s="60">
        <v>9050</v>
      </c>
      <c r="C1182" s="1">
        <v>0.52968700000000002</v>
      </c>
      <c r="D1182" s="70">
        <v>6.6196274170551546E-4</v>
      </c>
      <c r="E1182" t="b">
        <f>EXACT(Anketa!$E$5,'Biotopi poligonos'!A1182)</f>
        <v>0</v>
      </c>
      <c r="F1182" t="str">
        <f>IF(E1182=TRUE,COUNTIF($E$3:E1182,TRUE),"")</f>
        <v/>
      </c>
      <c r="G1182" t="str">
        <f>IFERROR(INDEX($B$3:$B$1772,MATCH(ROWS($F$3:F1182),$F$3:$F$1772,0)),"")</f>
        <v/>
      </c>
    </row>
    <row r="1183" spans="1:7">
      <c r="A1183" s="71">
        <v>393</v>
      </c>
      <c r="B1183" s="60" t="s">
        <v>151</v>
      </c>
      <c r="C1183" s="1">
        <v>8.4573149999999995</v>
      </c>
      <c r="D1183" s="70">
        <v>1.056931248995573E-2</v>
      </c>
      <c r="E1183" t="b">
        <f>EXACT(Anketa!$E$5,'Biotopi poligonos'!A1183)</f>
        <v>0</v>
      </c>
      <c r="F1183" t="str">
        <f>IF(E1183=TRUE,COUNTIF($E$3:E1183,TRUE),"")</f>
        <v/>
      </c>
      <c r="G1183" t="str">
        <f>IFERROR(INDEX($B$3:$B$1772,MATCH(ROWS($F$3:F1183),$F$3:$F$1772,0)),"")</f>
        <v/>
      </c>
    </row>
    <row r="1184" spans="1:7">
      <c r="A1184" s="71">
        <v>394</v>
      </c>
      <c r="B1184" s="60">
        <v>3260</v>
      </c>
      <c r="C1184" s="1">
        <v>7.3620000000000005E-2</v>
      </c>
      <c r="D1184" s="70">
        <v>2.2256646157418161E-3</v>
      </c>
      <c r="E1184" t="b">
        <f>EXACT(Anketa!$E$5,'Biotopi poligonos'!A1184)</f>
        <v>0</v>
      </c>
      <c r="F1184" t="str">
        <f>IF(E1184=TRUE,COUNTIF($E$3:E1184,TRUE),"")</f>
        <v/>
      </c>
      <c r="G1184" t="str">
        <f>IFERROR(INDEX($B$3:$B$1772,MATCH(ROWS($F$3:F1184),$F$3:$F$1772,0)),"")</f>
        <v/>
      </c>
    </row>
    <row r="1185" spans="1:7">
      <c r="A1185" s="71">
        <v>394</v>
      </c>
      <c r="B1185" s="60" t="s">
        <v>156</v>
      </c>
      <c r="C1185" s="1">
        <v>0.59402600000000005</v>
      </c>
      <c r="D1185" s="70">
        <v>1.7958471190310351E-2</v>
      </c>
      <c r="E1185" t="b">
        <f>EXACT(Anketa!$E$5,'Biotopi poligonos'!A1185)</f>
        <v>0</v>
      </c>
      <c r="F1185" t="str">
        <f>IF(E1185=TRUE,COUNTIF($E$3:E1185,TRUE),"")</f>
        <v/>
      </c>
      <c r="G1185" t="str">
        <f>IFERROR(INDEX($B$3:$B$1772,MATCH(ROWS($F$3:F1185),$F$3:$F$1772,0)),"")</f>
        <v/>
      </c>
    </row>
    <row r="1186" spans="1:7">
      <c r="A1186" s="71">
        <v>394</v>
      </c>
      <c r="B1186" s="60" t="s">
        <v>153</v>
      </c>
      <c r="C1186" s="1">
        <v>5.9973210000000003</v>
      </c>
      <c r="D1186" s="70">
        <v>0.18130976825516604</v>
      </c>
      <c r="E1186" t="b">
        <f>EXACT(Anketa!$E$5,'Biotopi poligonos'!A1186)</f>
        <v>0</v>
      </c>
      <c r="F1186" t="str">
        <f>IF(E1186=TRUE,COUNTIF($E$3:E1186,TRUE),"")</f>
        <v/>
      </c>
      <c r="G1186" t="str">
        <f>IFERROR(INDEX($B$3:$B$1772,MATCH(ROWS($F$3:F1186),$F$3:$F$1772,0)),"")</f>
        <v/>
      </c>
    </row>
    <row r="1187" spans="1:7">
      <c r="A1187" s="71">
        <v>394</v>
      </c>
      <c r="B1187" s="60">
        <v>6450</v>
      </c>
      <c r="C1187" s="1">
        <v>9.9578819999999997</v>
      </c>
      <c r="D1187" s="70">
        <v>0.30104462938240073</v>
      </c>
      <c r="E1187" t="b">
        <f>EXACT(Anketa!$E$5,'Biotopi poligonos'!A1187)</f>
        <v>0</v>
      </c>
      <c r="F1187" t="str">
        <f>IF(E1187=TRUE,COUNTIF($E$3:E1187,TRUE),"")</f>
        <v/>
      </c>
      <c r="G1187" t="str">
        <f>IFERROR(INDEX($B$3:$B$1772,MATCH(ROWS($F$3:F1187),$F$3:$F$1772,0)),"")</f>
        <v/>
      </c>
    </row>
    <row r="1188" spans="1:7">
      <c r="A1188" s="71">
        <v>394</v>
      </c>
      <c r="B1188" s="60" t="s">
        <v>157</v>
      </c>
      <c r="C1188" s="1">
        <v>2.0100000000000001E-4</v>
      </c>
      <c r="D1188" s="70">
        <v>6.0765904341769217E-6</v>
      </c>
      <c r="E1188" t="b">
        <f>EXACT(Anketa!$E$5,'Biotopi poligonos'!A1188)</f>
        <v>0</v>
      </c>
      <c r="F1188" t="str">
        <f>IF(E1188=TRUE,COUNTIF($E$3:E1188,TRUE),"")</f>
        <v/>
      </c>
      <c r="G1188" t="str">
        <f>IFERROR(INDEX($B$3:$B$1772,MATCH(ROWS($F$3:F1188),$F$3:$F$1772,0)),"")</f>
        <v/>
      </c>
    </row>
    <row r="1189" spans="1:7">
      <c r="A1189" s="71">
        <v>394</v>
      </c>
      <c r="B1189" s="60" t="s">
        <v>152</v>
      </c>
      <c r="C1189" s="1">
        <v>2.3975149999999998</v>
      </c>
      <c r="D1189" s="70">
        <v>7.2481177685550652E-2</v>
      </c>
      <c r="E1189" t="b">
        <f>EXACT(Anketa!$E$5,'Biotopi poligonos'!A1189)</f>
        <v>0</v>
      </c>
      <c r="F1189" t="str">
        <f>IF(E1189=TRUE,COUNTIF($E$3:E1189,TRUE),"")</f>
        <v/>
      </c>
      <c r="G1189" t="str">
        <f>IFERROR(INDEX($B$3:$B$1772,MATCH(ROWS($F$3:F1189),$F$3:$F$1772,0)),"")</f>
        <v/>
      </c>
    </row>
    <row r="1190" spans="1:7">
      <c r="A1190" s="72">
        <v>395</v>
      </c>
      <c r="B1190" s="60" t="s">
        <v>148</v>
      </c>
      <c r="C1190" s="1">
        <v>8.4278230000000001</v>
      </c>
      <c r="D1190" s="70">
        <v>1</v>
      </c>
      <c r="E1190" t="b">
        <f>EXACT(Anketa!$E$5,'Biotopi poligonos'!A1190)</f>
        <v>0</v>
      </c>
      <c r="F1190" t="str">
        <f>IF(E1190=TRUE,COUNTIF($E$3:E1190,TRUE),"")</f>
        <v/>
      </c>
      <c r="G1190" t="str">
        <f>IFERROR(INDEX($B$3:$B$1772,MATCH(ROWS($F$3:F1190),$F$3:$F$1772,0)),"")</f>
        <v/>
      </c>
    </row>
    <row r="1191" spans="1:7">
      <c r="A1191" s="71">
        <v>396</v>
      </c>
      <c r="B1191" s="60">
        <v>3260</v>
      </c>
      <c r="C1191" s="1">
        <v>4.6479290000000004</v>
      </c>
      <c r="D1191" s="70">
        <v>2.6416142105283771E-2</v>
      </c>
      <c r="E1191" t="b">
        <f>EXACT(Anketa!$E$5,'Biotopi poligonos'!A1191)</f>
        <v>0</v>
      </c>
      <c r="F1191" t="str">
        <f>IF(E1191=TRUE,COUNTIF($E$3:E1191,TRUE),"")</f>
        <v/>
      </c>
      <c r="G1191" t="str">
        <f>IFERROR(INDEX($B$3:$B$1772,MATCH(ROWS($F$3:F1191),$F$3:$F$1772,0)),"")</f>
        <v/>
      </c>
    </row>
    <row r="1192" spans="1:7">
      <c r="A1192" s="71">
        <v>396</v>
      </c>
      <c r="B1192" s="60">
        <v>6210</v>
      </c>
      <c r="C1192" s="1">
        <v>6.2145419999999998</v>
      </c>
      <c r="D1192" s="70">
        <v>3.5319864953026262E-2</v>
      </c>
      <c r="E1192" t="b">
        <f>EXACT(Anketa!$E$5,'Biotopi poligonos'!A1192)</f>
        <v>0</v>
      </c>
      <c r="F1192" t="str">
        <f>IF(E1192=TRUE,COUNTIF($E$3:E1192,TRUE),"")</f>
        <v/>
      </c>
      <c r="G1192" t="str">
        <f>IFERROR(INDEX($B$3:$B$1772,MATCH(ROWS($F$3:F1192),$F$3:$F$1772,0)),"")</f>
        <v/>
      </c>
    </row>
    <row r="1193" spans="1:7">
      <c r="A1193" s="71">
        <v>396</v>
      </c>
      <c r="B1193" s="60">
        <v>6410</v>
      </c>
      <c r="C1193" s="1">
        <v>1.8361749999999999</v>
      </c>
      <c r="D1193" s="70">
        <v>1.0435757458896085E-2</v>
      </c>
      <c r="E1193" t="b">
        <f>EXACT(Anketa!$E$5,'Biotopi poligonos'!A1193)</f>
        <v>0</v>
      </c>
      <c r="F1193" t="str">
        <f>IF(E1193=TRUE,COUNTIF($E$3:E1193,TRUE),"")</f>
        <v/>
      </c>
      <c r="G1193" t="str">
        <f>IFERROR(INDEX($B$3:$B$1772,MATCH(ROWS($F$3:F1193),$F$3:$F$1772,0)),"")</f>
        <v/>
      </c>
    </row>
    <row r="1194" spans="1:7">
      <c r="A1194" s="71">
        <v>397</v>
      </c>
      <c r="B1194" s="60" t="s">
        <v>150</v>
      </c>
      <c r="C1194" s="1">
        <v>1.2473529999999999</v>
      </c>
      <c r="D1194" s="70">
        <v>0.58542593993643333</v>
      </c>
      <c r="E1194" t="b">
        <f>EXACT(Anketa!$E$5,'Biotopi poligonos'!A1194)</f>
        <v>0</v>
      </c>
      <c r="F1194" t="str">
        <f>IF(E1194=TRUE,COUNTIF($E$3:E1194,TRUE),"")</f>
        <v/>
      </c>
      <c r="G1194" t="str">
        <f>IFERROR(INDEX($B$3:$B$1772,MATCH(ROWS($F$3:F1194),$F$3:$F$1772,0)),"")</f>
        <v/>
      </c>
    </row>
    <row r="1195" spans="1:7">
      <c r="A1195" s="71">
        <v>397</v>
      </c>
      <c r="B1195" s="60" t="s">
        <v>152</v>
      </c>
      <c r="C1195" s="1">
        <v>0.88019599999999998</v>
      </c>
      <c r="D1195" s="70">
        <v>0.41310645072268148</v>
      </c>
      <c r="E1195" t="b">
        <f>EXACT(Anketa!$E$5,'Biotopi poligonos'!A1195)</f>
        <v>0</v>
      </c>
      <c r="F1195" t="str">
        <f>IF(E1195=TRUE,COUNTIF($E$3:E1195,TRUE),"")</f>
        <v/>
      </c>
      <c r="G1195" t="str">
        <f>IFERROR(INDEX($B$3:$B$1772,MATCH(ROWS($F$3:F1195),$F$3:$F$1772,0)),"")</f>
        <v/>
      </c>
    </row>
    <row r="1196" spans="1:7">
      <c r="A1196" s="71">
        <v>398</v>
      </c>
      <c r="B1196" s="60">
        <v>3260</v>
      </c>
      <c r="C1196" s="1">
        <v>13.176069999999999</v>
      </c>
      <c r="D1196" s="70">
        <v>2.0745443856088456E-2</v>
      </c>
      <c r="E1196" t="b">
        <f>EXACT(Anketa!$E$5,'Biotopi poligonos'!A1196)</f>
        <v>0</v>
      </c>
      <c r="F1196" t="str">
        <f>IF(E1196=TRUE,COUNTIF($E$3:E1196,TRUE),"")</f>
        <v/>
      </c>
      <c r="G1196" t="str">
        <f>IFERROR(INDEX($B$3:$B$1772,MATCH(ROWS($F$3:F1196),$F$3:$F$1772,0)),"")</f>
        <v/>
      </c>
    </row>
    <row r="1197" spans="1:7">
      <c r="A1197" s="71">
        <v>398</v>
      </c>
      <c r="B1197" s="60">
        <v>6210</v>
      </c>
      <c r="C1197" s="1">
        <v>1.4766E-2</v>
      </c>
      <c r="D1197" s="70">
        <v>2.324875505207563E-5</v>
      </c>
      <c r="E1197" t="b">
        <f>EXACT(Anketa!$E$5,'Biotopi poligonos'!A1197)</f>
        <v>0</v>
      </c>
      <c r="F1197" t="str">
        <f>IF(E1197=TRUE,COUNTIF($E$3:E1197,TRUE),"")</f>
        <v/>
      </c>
      <c r="G1197" t="str">
        <f>IFERROR(INDEX($B$3:$B$1772,MATCH(ROWS($F$3:F1197),$F$3:$F$1772,0)),"")</f>
        <v/>
      </c>
    </row>
    <row r="1198" spans="1:7">
      <c r="A1198" s="71">
        <v>398</v>
      </c>
      <c r="B1198" s="60" t="s">
        <v>153</v>
      </c>
      <c r="C1198" s="1">
        <v>28.249974000000002</v>
      </c>
      <c r="D1198" s="70">
        <v>4.4478987251354817E-2</v>
      </c>
      <c r="E1198" t="b">
        <f>EXACT(Anketa!$E$5,'Biotopi poligonos'!A1198)</f>
        <v>0</v>
      </c>
      <c r="F1198" t="str">
        <f>IF(E1198=TRUE,COUNTIF($E$3:E1198,TRUE),"")</f>
        <v/>
      </c>
      <c r="G1198" t="str">
        <f>IFERROR(INDEX($B$3:$B$1772,MATCH(ROWS($F$3:F1198),$F$3:$F$1772,0)),"")</f>
        <v/>
      </c>
    </row>
    <row r="1199" spans="1:7">
      <c r="A1199" s="71">
        <v>398</v>
      </c>
      <c r="B1199" s="60">
        <v>6450</v>
      </c>
      <c r="C1199" s="1">
        <v>14.689550000000001</v>
      </c>
      <c r="D1199" s="70">
        <v>2.3128386142165624E-2</v>
      </c>
      <c r="E1199" t="b">
        <f>EXACT(Anketa!$E$5,'Biotopi poligonos'!A1199)</f>
        <v>0</v>
      </c>
      <c r="F1199" t="str">
        <f>IF(E1199=TRUE,COUNTIF($E$3:E1199,TRUE),"")</f>
        <v/>
      </c>
      <c r="G1199" t="str">
        <f>IFERROR(INDEX($B$3:$B$1772,MATCH(ROWS($F$3:F1199),$F$3:$F$1772,0)),"")</f>
        <v/>
      </c>
    </row>
    <row r="1200" spans="1:7">
      <c r="A1200" s="71">
        <v>398</v>
      </c>
      <c r="B1200" s="60">
        <v>6510</v>
      </c>
      <c r="C1200" s="1">
        <v>9.5415829999999993</v>
      </c>
      <c r="D1200" s="70">
        <v>1.5023020857107472E-2</v>
      </c>
      <c r="E1200" t="b">
        <f>EXACT(Anketa!$E$5,'Biotopi poligonos'!A1200)</f>
        <v>0</v>
      </c>
      <c r="F1200" t="str">
        <f>IF(E1200=TRUE,COUNTIF($E$3:E1200,TRUE),"")</f>
        <v/>
      </c>
      <c r="G1200" t="str">
        <f>IFERROR(INDEX($B$3:$B$1772,MATCH(ROWS($F$3:F1200),$F$3:$F$1772,0)),"")</f>
        <v/>
      </c>
    </row>
    <row r="1201" spans="1:7">
      <c r="A1201" s="71">
        <v>398</v>
      </c>
      <c r="B1201" s="60" t="s">
        <v>157</v>
      </c>
      <c r="C1201" s="1">
        <v>1.358684</v>
      </c>
      <c r="D1201" s="70">
        <v>2.1392192543122257E-3</v>
      </c>
      <c r="E1201" t="b">
        <f>EXACT(Anketa!$E$5,'Biotopi poligonos'!A1201)</f>
        <v>0</v>
      </c>
      <c r="F1201" t="str">
        <f>IF(E1201=TRUE,COUNTIF($E$3:E1201,TRUE),"")</f>
        <v/>
      </c>
      <c r="G1201" t="str">
        <f>IFERROR(INDEX($B$3:$B$1772,MATCH(ROWS($F$3:F1201),$F$3:$F$1772,0)),"")</f>
        <v/>
      </c>
    </row>
    <row r="1202" spans="1:7">
      <c r="A1202" s="71">
        <v>398</v>
      </c>
      <c r="B1202" s="60" t="s">
        <v>148</v>
      </c>
      <c r="C1202" s="1">
        <v>9.3472740000000005</v>
      </c>
      <c r="D1202" s="70">
        <v>1.4717085441597942E-2</v>
      </c>
      <c r="E1202" t="b">
        <f>EXACT(Anketa!$E$5,'Biotopi poligonos'!A1202)</f>
        <v>0</v>
      </c>
      <c r="F1202" t="str">
        <f>IF(E1202=TRUE,COUNTIF($E$3:E1202,TRUE),"")</f>
        <v/>
      </c>
      <c r="G1202" t="str">
        <f>IFERROR(INDEX($B$3:$B$1772,MATCH(ROWS($F$3:F1202),$F$3:$F$1772,0)),"")</f>
        <v/>
      </c>
    </row>
    <row r="1203" spans="1:7">
      <c r="A1203" s="71">
        <v>398</v>
      </c>
      <c r="B1203" s="60">
        <v>9050</v>
      </c>
      <c r="C1203" s="1">
        <v>1.960885</v>
      </c>
      <c r="D1203" s="70">
        <v>3.0873720066564624E-3</v>
      </c>
      <c r="E1203" t="b">
        <f>EXACT(Anketa!$E$5,'Biotopi poligonos'!A1203)</f>
        <v>0</v>
      </c>
      <c r="F1203" t="str">
        <f>IF(E1203=TRUE,COUNTIF($E$3:E1203,TRUE),"")</f>
        <v/>
      </c>
      <c r="G1203" t="str">
        <f>IFERROR(INDEX($B$3:$B$1772,MATCH(ROWS($F$3:F1203),$F$3:$F$1772,0)),"")</f>
        <v/>
      </c>
    </row>
    <row r="1204" spans="1:7">
      <c r="A1204" s="71">
        <v>398</v>
      </c>
      <c r="B1204" s="60" t="s">
        <v>150</v>
      </c>
      <c r="C1204" s="1">
        <v>13.528147000000001</v>
      </c>
      <c r="D1204" s="70">
        <v>2.1299781654576175E-2</v>
      </c>
      <c r="E1204" t="b">
        <f>EXACT(Anketa!$E$5,'Biotopi poligonos'!A1204)</f>
        <v>0</v>
      </c>
      <c r="F1204" t="str">
        <f>IF(E1204=TRUE,COUNTIF($E$3:E1204,TRUE),"")</f>
        <v/>
      </c>
      <c r="G1204" t="str">
        <f>IFERROR(INDEX($B$3:$B$1772,MATCH(ROWS($F$3:F1204),$F$3:$F$1772,0)),"")</f>
        <v/>
      </c>
    </row>
    <row r="1205" spans="1:7">
      <c r="A1205" s="71">
        <v>398</v>
      </c>
      <c r="B1205" s="60">
        <v>9160</v>
      </c>
      <c r="C1205" s="1">
        <v>5.9119999999999999</v>
      </c>
      <c r="D1205" s="70">
        <v>9.3083191025241183E-3</v>
      </c>
      <c r="E1205" t="b">
        <f>EXACT(Anketa!$E$5,'Biotopi poligonos'!A1205)</f>
        <v>0</v>
      </c>
      <c r="F1205" t="str">
        <f>IF(E1205=TRUE,COUNTIF($E$3:E1205,TRUE),"")</f>
        <v/>
      </c>
      <c r="G1205" t="str">
        <f>IFERROR(INDEX($B$3:$B$1772,MATCH(ROWS($F$3:F1205),$F$3:$F$1772,0)),"")</f>
        <v/>
      </c>
    </row>
    <row r="1206" spans="1:7">
      <c r="A1206" s="71">
        <v>398</v>
      </c>
      <c r="B1206" s="60" t="s">
        <v>151</v>
      </c>
      <c r="C1206" s="1">
        <v>114.67235100000001</v>
      </c>
      <c r="D1206" s="70">
        <v>0.18054919407047543</v>
      </c>
      <c r="E1206" t="b">
        <f>EXACT(Anketa!$E$5,'Biotopi poligonos'!A1206)</f>
        <v>0</v>
      </c>
      <c r="F1206" t="str">
        <f>IF(E1206=TRUE,COUNTIF($E$3:E1206,TRUE),"")</f>
        <v/>
      </c>
      <c r="G1206" t="str">
        <f>IFERROR(INDEX($B$3:$B$1772,MATCH(ROWS($F$3:F1206),$F$3:$F$1772,0)),"")</f>
        <v/>
      </c>
    </row>
    <row r="1207" spans="1:7">
      <c r="A1207" s="71">
        <v>398</v>
      </c>
      <c r="B1207" s="60" t="s">
        <v>152</v>
      </c>
      <c r="C1207" s="1">
        <v>8.1956880000000005</v>
      </c>
      <c r="D1207" s="70">
        <v>1.2903937613113614E-2</v>
      </c>
      <c r="E1207" t="b">
        <f>EXACT(Anketa!$E$5,'Biotopi poligonos'!A1207)</f>
        <v>0</v>
      </c>
      <c r="F1207" t="str">
        <f>IF(E1207=TRUE,COUNTIF($E$3:E1207,TRUE),"")</f>
        <v/>
      </c>
      <c r="G1207" t="str">
        <f>IFERROR(INDEX($B$3:$B$1772,MATCH(ROWS($F$3:F1207),$F$3:$F$1772,0)),"")</f>
        <v/>
      </c>
    </row>
    <row r="1208" spans="1:7">
      <c r="A1208" s="71">
        <v>399</v>
      </c>
      <c r="B1208" s="60" t="s">
        <v>148</v>
      </c>
      <c r="C1208" s="1">
        <v>5.3765580000000002</v>
      </c>
      <c r="D1208" s="70">
        <v>0.12387335273430455</v>
      </c>
      <c r="E1208" t="b">
        <f>EXACT(Anketa!$E$5,'Biotopi poligonos'!A1208)</f>
        <v>0</v>
      </c>
      <c r="F1208" t="str">
        <f>IF(E1208=TRUE,COUNTIF($E$3:E1208,TRUE),"")</f>
        <v/>
      </c>
      <c r="G1208" t="str">
        <f>IFERROR(INDEX($B$3:$B$1772,MATCH(ROWS($F$3:F1208),$F$3:$F$1772,0)),"")</f>
        <v/>
      </c>
    </row>
    <row r="1209" spans="1:7">
      <c r="A1209" s="71">
        <v>399</v>
      </c>
      <c r="B1209" s="60" t="s">
        <v>149</v>
      </c>
      <c r="C1209" s="1">
        <v>1.1853610000000001</v>
      </c>
      <c r="D1209" s="70">
        <v>2.7310156659797587E-2</v>
      </c>
      <c r="E1209" t="b">
        <f>EXACT(Anketa!$E$5,'Biotopi poligonos'!A1209)</f>
        <v>0</v>
      </c>
      <c r="F1209" t="str">
        <f>IF(E1209=TRUE,COUNTIF($E$3:E1209,TRUE),"")</f>
        <v/>
      </c>
      <c r="G1209" t="str">
        <f>IFERROR(INDEX($B$3:$B$1772,MATCH(ROWS($F$3:F1209),$F$3:$F$1772,0)),"")</f>
        <v/>
      </c>
    </row>
    <row r="1210" spans="1:7">
      <c r="A1210" s="71">
        <v>399</v>
      </c>
      <c r="B1210" s="60" t="s">
        <v>150</v>
      </c>
      <c r="C1210" s="1">
        <v>16.589334000000001</v>
      </c>
      <c r="D1210" s="70">
        <v>0.38221040714323024</v>
      </c>
      <c r="E1210" t="b">
        <f>EXACT(Anketa!$E$5,'Biotopi poligonos'!A1210)</f>
        <v>0</v>
      </c>
      <c r="F1210" t="str">
        <f>IF(E1210=TRUE,COUNTIF($E$3:E1210,TRUE),"")</f>
        <v/>
      </c>
      <c r="G1210" t="str">
        <f>IFERROR(INDEX($B$3:$B$1772,MATCH(ROWS($F$3:F1210),$F$3:$F$1772,0)),"")</f>
        <v/>
      </c>
    </row>
    <row r="1211" spans="1:7">
      <c r="A1211" s="71">
        <v>399</v>
      </c>
      <c r="B1211" s="60" t="s">
        <v>151</v>
      </c>
      <c r="C1211" s="1">
        <v>2.264357</v>
      </c>
      <c r="D1211" s="70">
        <v>5.2169714039612639E-2</v>
      </c>
      <c r="E1211" t="b">
        <f>EXACT(Anketa!$E$5,'Biotopi poligonos'!A1211)</f>
        <v>0</v>
      </c>
      <c r="F1211" t="str">
        <f>IF(E1211=TRUE,COUNTIF($E$3:E1211,TRUE),"")</f>
        <v/>
      </c>
      <c r="G1211" t="str">
        <f>IFERROR(INDEX($B$3:$B$1772,MATCH(ROWS($F$3:F1211),$F$3:$F$1772,0)),"")</f>
        <v/>
      </c>
    </row>
    <row r="1212" spans="1:7">
      <c r="A1212" s="71">
        <v>399</v>
      </c>
      <c r="B1212" s="60" t="s">
        <v>152</v>
      </c>
      <c r="C1212" s="1">
        <v>2.545865</v>
      </c>
      <c r="D1212" s="70">
        <v>5.8655525181523248E-2</v>
      </c>
      <c r="E1212" t="b">
        <f>EXACT(Anketa!$E$5,'Biotopi poligonos'!A1212)</f>
        <v>0</v>
      </c>
      <c r="F1212" t="str">
        <f>IF(E1212=TRUE,COUNTIF($E$3:E1212,TRUE),"")</f>
        <v/>
      </c>
      <c r="G1212" t="str">
        <f>IFERROR(INDEX($B$3:$B$1772,MATCH(ROWS($F$3:F1212),$F$3:$F$1772,0)),"")</f>
        <v/>
      </c>
    </row>
    <row r="1213" spans="1:7">
      <c r="A1213" s="71">
        <v>400</v>
      </c>
      <c r="B1213" s="60">
        <v>5130</v>
      </c>
      <c r="C1213" s="1">
        <v>27.353408000000002</v>
      </c>
      <c r="D1213" s="70">
        <v>0.26900006507318691</v>
      </c>
      <c r="E1213" t="b">
        <f>EXACT(Anketa!$E$5,'Biotopi poligonos'!A1213)</f>
        <v>0</v>
      </c>
      <c r="F1213" t="str">
        <f>IF(E1213=TRUE,COUNTIF($E$3:E1213,TRUE),"")</f>
        <v/>
      </c>
      <c r="G1213" t="str">
        <f>IFERROR(INDEX($B$3:$B$1772,MATCH(ROWS($F$3:F1213),$F$3:$F$1772,0)),"")</f>
        <v/>
      </c>
    </row>
    <row r="1214" spans="1:7">
      <c r="A1214" s="71">
        <v>400</v>
      </c>
      <c r="B1214" s="60">
        <v>6210</v>
      </c>
      <c r="C1214" s="1">
        <v>3.4330940000000001</v>
      </c>
      <c r="D1214" s="70">
        <v>3.3761881130218489E-2</v>
      </c>
      <c r="E1214" t="b">
        <f>EXACT(Anketa!$E$5,'Biotopi poligonos'!A1214)</f>
        <v>0</v>
      </c>
      <c r="F1214" t="str">
        <f>IF(E1214=TRUE,COUNTIF($E$3:E1214,TRUE),"")</f>
        <v/>
      </c>
      <c r="G1214" t="str">
        <f>IFERROR(INDEX($B$3:$B$1772,MATCH(ROWS($F$3:F1214),$F$3:$F$1772,0)),"")</f>
        <v/>
      </c>
    </row>
    <row r="1215" spans="1:7">
      <c r="A1215" s="71">
        <v>400</v>
      </c>
      <c r="B1215" s="60" t="s">
        <v>153</v>
      </c>
      <c r="C1215" s="1">
        <v>36.626018000000002</v>
      </c>
      <c r="D1215" s="70">
        <v>0.36018916638730042</v>
      </c>
      <c r="E1215" t="b">
        <f>EXACT(Anketa!$E$5,'Biotopi poligonos'!A1215)</f>
        <v>0</v>
      </c>
      <c r="F1215" t="str">
        <f>IF(E1215=TRUE,COUNTIF($E$3:E1215,TRUE),"")</f>
        <v/>
      </c>
      <c r="G1215" t="str">
        <f>IFERROR(INDEX($B$3:$B$1772,MATCH(ROWS($F$3:F1215),$F$3:$F$1772,0)),"")</f>
        <v/>
      </c>
    </row>
    <row r="1216" spans="1:7">
      <c r="A1216" s="71">
        <v>400</v>
      </c>
      <c r="B1216" s="60">
        <v>6410</v>
      </c>
      <c r="C1216" s="1">
        <v>7.4206430000000001</v>
      </c>
      <c r="D1216" s="70">
        <v>7.2976407542522256E-2</v>
      </c>
      <c r="E1216" t="b">
        <f>EXACT(Anketa!$E$5,'Biotopi poligonos'!A1216)</f>
        <v>0</v>
      </c>
      <c r="F1216" t="str">
        <f>IF(E1216=TRUE,COUNTIF($E$3:E1216,TRUE),"")</f>
        <v/>
      </c>
      <c r="G1216" t="str">
        <f>IFERROR(INDEX($B$3:$B$1772,MATCH(ROWS($F$3:F1216),$F$3:$F$1772,0)),"")</f>
        <v/>
      </c>
    </row>
    <row r="1217" spans="1:7">
      <c r="A1217" s="71">
        <v>401</v>
      </c>
      <c r="B1217" s="60" t="s">
        <v>148</v>
      </c>
      <c r="C1217" s="1">
        <v>6.3896949999999997</v>
      </c>
      <c r="D1217" s="70">
        <v>1.8904834452832545E-2</v>
      </c>
      <c r="E1217" t="b">
        <f>EXACT(Anketa!$E$5,'Biotopi poligonos'!A1217)</f>
        <v>0</v>
      </c>
      <c r="F1217" t="str">
        <f>IF(E1217=TRUE,COUNTIF($E$3:E1217,TRUE),"")</f>
        <v/>
      </c>
      <c r="G1217" t="str">
        <f>IFERROR(INDEX($B$3:$B$1772,MATCH(ROWS($F$3:F1217),$F$3:$F$1772,0)),"")</f>
        <v/>
      </c>
    </row>
    <row r="1218" spans="1:7">
      <c r="A1218" s="71">
        <v>401</v>
      </c>
      <c r="B1218" s="60" t="s">
        <v>149</v>
      </c>
      <c r="C1218" s="1">
        <v>148.487403</v>
      </c>
      <c r="D1218" s="70">
        <v>0.43932140298496736</v>
      </c>
      <c r="E1218" t="b">
        <f>EXACT(Anketa!$E$5,'Biotopi poligonos'!A1218)</f>
        <v>0</v>
      </c>
      <c r="F1218" t="str">
        <f>IF(E1218=TRUE,COUNTIF($E$3:E1218,TRUE),"")</f>
        <v/>
      </c>
      <c r="G1218" t="str">
        <f>IFERROR(INDEX($B$3:$B$1772,MATCH(ROWS($F$3:F1218),$F$3:$F$1772,0)),"")</f>
        <v/>
      </c>
    </row>
    <row r="1219" spans="1:7">
      <c r="A1219" s="71">
        <v>401</v>
      </c>
      <c r="B1219" s="60">
        <v>9050</v>
      </c>
      <c r="C1219" s="1">
        <v>40.650357999999997</v>
      </c>
      <c r="D1219" s="70">
        <v>0.12026994847772501</v>
      </c>
      <c r="E1219" t="b">
        <f>EXACT(Anketa!$E$5,'Biotopi poligonos'!A1219)</f>
        <v>0</v>
      </c>
      <c r="F1219" t="str">
        <f>IF(E1219=TRUE,COUNTIF($E$3:E1219,TRUE),"")</f>
        <v/>
      </c>
      <c r="G1219" t="str">
        <f>IFERROR(INDEX($B$3:$B$1772,MATCH(ROWS($F$3:F1219),$F$3:$F$1772,0)),"")</f>
        <v/>
      </c>
    </row>
    <row r="1220" spans="1:7">
      <c r="A1220" s="71">
        <v>401</v>
      </c>
      <c r="B1220" s="60">
        <v>9060</v>
      </c>
      <c r="C1220" s="1">
        <v>2.2699250000000002</v>
      </c>
      <c r="D1220" s="70">
        <v>6.7159005782507497E-3</v>
      </c>
      <c r="E1220" t="b">
        <f>EXACT(Anketa!$E$5,'Biotopi poligonos'!A1220)</f>
        <v>0</v>
      </c>
      <c r="F1220" t="str">
        <f>IF(E1220=TRUE,COUNTIF($E$3:E1220,TRUE),"")</f>
        <v/>
      </c>
      <c r="G1220" t="str">
        <f>IFERROR(INDEX($B$3:$B$1772,MATCH(ROWS($F$3:F1220),$F$3:$F$1772,0)),"")</f>
        <v/>
      </c>
    </row>
    <row r="1221" spans="1:7">
      <c r="A1221" s="71">
        <v>401</v>
      </c>
      <c r="B1221" s="60" t="s">
        <v>150</v>
      </c>
      <c r="C1221" s="1">
        <v>38.609074999999997</v>
      </c>
      <c r="D1221" s="70">
        <v>0.11423051824101084</v>
      </c>
      <c r="E1221" t="b">
        <f>EXACT(Anketa!$E$5,'Biotopi poligonos'!A1221)</f>
        <v>0</v>
      </c>
      <c r="F1221" t="str">
        <f>IF(E1221=TRUE,COUNTIF($E$3:E1221,TRUE),"")</f>
        <v/>
      </c>
      <c r="G1221" t="str">
        <f>IFERROR(INDEX($B$3:$B$1772,MATCH(ROWS($F$3:F1221),$F$3:$F$1772,0)),"")</f>
        <v/>
      </c>
    </row>
    <row r="1222" spans="1:7">
      <c r="A1222" s="71">
        <v>401</v>
      </c>
      <c r="B1222" s="60" t="s">
        <v>152</v>
      </c>
      <c r="C1222" s="1">
        <v>35.601728999999999</v>
      </c>
      <c r="D1222" s="70">
        <v>0.10533285125183715</v>
      </c>
      <c r="E1222" t="b">
        <f>EXACT(Anketa!$E$5,'Biotopi poligonos'!A1222)</f>
        <v>0</v>
      </c>
      <c r="F1222" t="str">
        <f>IF(E1222=TRUE,COUNTIF($E$3:E1222,TRUE),"")</f>
        <v/>
      </c>
      <c r="G1222" t="str">
        <f>IFERROR(INDEX($B$3:$B$1772,MATCH(ROWS($F$3:F1222),$F$3:$F$1772,0)),"")</f>
        <v/>
      </c>
    </row>
    <row r="1223" spans="1:7">
      <c r="A1223" s="71">
        <v>403</v>
      </c>
      <c r="B1223" s="60" t="s">
        <v>148</v>
      </c>
      <c r="C1223" s="1">
        <v>1.7454670000000001</v>
      </c>
      <c r="D1223" s="70">
        <v>3.1682845795212994E-2</v>
      </c>
      <c r="E1223" t="b">
        <f>EXACT(Anketa!$E$5,'Biotopi poligonos'!A1223)</f>
        <v>0</v>
      </c>
      <c r="F1223" t="str">
        <f>IF(E1223=TRUE,COUNTIF($E$3:E1223,TRUE),"")</f>
        <v/>
      </c>
      <c r="G1223" t="str">
        <f>IFERROR(INDEX($B$3:$B$1772,MATCH(ROWS($F$3:F1223),$F$3:$F$1772,0)),"")</f>
        <v/>
      </c>
    </row>
    <row r="1224" spans="1:7">
      <c r="A1224" s="71">
        <v>403</v>
      </c>
      <c r="B1224" s="60" t="s">
        <v>150</v>
      </c>
      <c r="C1224" s="1">
        <v>17.883925999999999</v>
      </c>
      <c r="D1224" s="70">
        <v>0.32462009861601521</v>
      </c>
      <c r="E1224" t="b">
        <f>EXACT(Anketa!$E$5,'Biotopi poligonos'!A1224)</f>
        <v>0</v>
      </c>
      <c r="F1224" t="str">
        <f>IF(E1224=TRUE,COUNTIF($E$3:E1224,TRUE),"")</f>
        <v/>
      </c>
      <c r="G1224" t="str">
        <f>IFERROR(INDEX($B$3:$B$1772,MATCH(ROWS($F$3:F1224),$F$3:$F$1772,0)),"")</f>
        <v/>
      </c>
    </row>
    <row r="1225" spans="1:7">
      <c r="A1225" s="71">
        <v>403</v>
      </c>
      <c r="B1225" s="60" t="s">
        <v>152</v>
      </c>
      <c r="C1225" s="1">
        <v>3.2516029999999998</v>
      </c>
      <c r="D1225" s="70">
        <v>5.9021474732121514E-2</v>
      </c>
      <c r="E1225" t="b">
        <f>EXACT(Anketa!$E$5,'Biotopi poligonos'!A1225)</f>
        <v>0</v>
      </c>
      <c r="F1225" t="str">
        <f>IF(E1225=TRUE,COUNTIF($E$3:E1225,TRUE),"")</f>
        <v/>
      </c>
      <c r="G1225" t="str">
        <f>IFERROR(INDEX($B$3:$B$1772,MATCH(ROWS($F$3:F1225),$F$3:$F$1772,0)),"")</f>
        <v/>
      </c>
    </row>
    <row r="1226" spans="1:7">
      <c r="A1226" s="71">
        <v>404</v>
      </c>
      <c r="B1226" s="60" t="s">
        <v>150</v>
      </c>
      <c r="C1226" s="1">
        <v>6.8698220000000001</v>
      </c>
      <c r="D1226" s="70">
        <v>0.25790521553794921</v>
      </c>
      <c r="E1226" t="b">
        <f>EXACT(Anketa!$E$5,'Biotopi poligonos'!A1226)</f>
        <v>0</v>
      </c>
      <c r="F1226" t="str">
        <f>IF(E1226=TRUE,COUNTIF($E$3:E1226,TRUE),"")</f>
        <v/>
      </c>
      <c r="G1226" t="str">
        <f>IFERROR(INDEX($B$3:$B$1772,MATCH(ROWS($F$3:F1226),$F$3:$F$1772,0)),"")</f>
        <v/>
      </c>
    </row>
    <row r="1227" spans="1:7">
      <c r="A1227" s="71">
        <v>404</v>
      </c>
      <c r="B1227" s="60" t="s">
        <v>151</v>
      </c>
      <c r="C1227" s="1">
        <v>1.0919829999999999</v>
      </c>
      <c r="D1227" s="70">
        <v>4.0994964786391322E-2</v>
      </c>
      <c r="E1227" t="b">
        <f>EXACT(Anketa!$E$5,'Biotopi poligonos'!A1227)</f>
        <v>0</v>
      </c>
      <c r="F1227" t="str">
        <f>IF(E1227=TRUE,COUNTIF($E$3:E1227,TRUE),"")</f>
        <v/>
      </c>
      <c r="G1227" t="str">
        <f>IFERROR(INDEX($B$3:$B$1772,MATCH(ROWS($F$3:F1227),$F$3:$F$1772,0)),"")</f>
        <v/>
      </c>
    </row>
    <row r="1228" spans="1:7">
      <c r="A1228" s="71">
        <v>406</v>
      </c>
      <c r="B1228" s="60" t="s">
        <v>154</v>
      </c>
      <c r="C1228" s="1">
        <v>4.0703459999999998</v>
      </c>
      <c r="D1228" s="70">
        <v>0.30048905419549676</v>
      </c>
      <c r="E1228" t="b">
        <f>EXACT(Anketa!$E$5,'Biotopi poligonos'!A1228)</f>
        <v>0</v>
      </c>
      <c r="F1228" t="str">
        <f>IF(E1228=TRUE,COUNTIF($E$3:E1228,TRUE),"")</f>
        <v/>
      </c>
      <c r="G1228" t="str">
        <f>IFERROR(INDEX($B$3:$B$1772,MATCH(ROWS($F$3:F1228),$F$3:$F$1772,0)),"")</f>
        <v/>
      </c>
    </row>
    <row r="1229" spans="1:7">
      <c r="A1229" s="71">
        <v>406</v>
      </c>
      <c r="B1229" s="60" t="s">
        <v>151</v>
      </c>
      <c r="C1229" s="1">
        <v>6.9015589999999998</v>
      </c>
      <c r="D1229" s="70">
        <v>0.50950040521970819</v>
      </c>
      <c r="E1229" t="b">
        <f>EXACT(Anketa!$E$5,'Biotopi poligonos'!A1229)</f>
        <v>0</v>
      </c>
      <c r="F1229" t="str">
        <f>IF(E1229=TRUE,COUNTIF($E$3:E1229,TRUE),"")</f>
        <v/>
      </c>
      <c r="G1229" t="str">
        <f>IFERROR(INDEX($B$3:$B$1772,MATCH(ROWS($F$3:F1229),$F$3:$F$1772,0)),"")</f>
        <v/>
      </c>
    </row>
    <row r="1230" spans="1:7">
      <c r="A1230" s="71">
        <v>407</v>
      </c>
      <c r="B1230" s="60" t="s">
        <v>154</v>
      </c>
      <c r="C1230" s="1">
        <v>102.34387599999999</v>
      </c>
      <c r="D1230" s="70">
        <v>0.30243244108996375</v>
      </c>
      <c r="E1230" t="b">
        <f>EXACT(Anketa!$E$5,'Biotopi poligonos'!A1230)</f>
        <v>1</v>
      </c>
      <c r="F1230">
        <f>IF(E1230=TRUE,COUNTIF($E$3:E1230,TRUE),"")</f>
        <v>1</v>
      </c>
      <c r="G1230" t="str">
        <f>IFERROR(INDEX($B$3:$B$1772,MATCH(ROWS($F$3:F1230),$F$3:$F$1772,0)),"")</f>
        <v/>
      </c>
    </row>
    <row r="1231" spans="1:7">
      <c r="A1231" s="71">
        <v>407</v>
      </c>
      <c r="B1231" s="60">
        <v>7120</v>
      </c>
      <c r="C1231" s="1">
        <v>27.31475</v>
      </c>
      <c r="D1231" s="70">
        <v>8.0716764335387173E-2</v>
      </c>
      <c r="E1231" t="b">
        <f>EXACT(Anketa!$E$5,'Biotopi poligonos'!A1231)</f>
        <v>1</v>
      </c>
      <c r="F1231">
        <f>IF(E1231=TRUE,COUNTIF($E$3:E1231,TRUE),"")</f>
        <v>2</v>
      </c>
      <c r="G1231" t="str">
        <f>IFERROR(INDEX($B$3:$B$1772,MATCH(ROWS($F$3:F1231),$F$3:$F$1772,0)),"")</f>
        <v/>
      </c>
    </row>
    <row r="1232" spans="1:7">
      <c r="A1232" s="71">
        <v>407</v>
      </c>
      <c r="B1232" s="60" t="s">
        <v>148</v>
      </c>
      <c r="C1232" s="1">
        <v>60.190528</v>
      </c>
      <c r="D1232" s="70">
        <v>0.17786670805328708</v>
      </c>
      <c r="E1232" t="b">
        <f>EXACT(Anketa!$E$5,'Biotopi poligonos'!A1232)</f>
        <v>1</v>
      </c>
      <c r="F1232">
        <f>IF(E1232=TRUE,COUNTIF($E$3:E1232,TRUE),"")</f>
        <v>3</v>
      </c>
      <c r="G1232" t="str">
        <f>IFERROR(INDEX($B$3:$B$1772,MATCH(ROWS($F$3:F1232),$F$3:$F$1772,0)),"")</f>
        <v/>
      </c>
    </row>
    <row r="1233" spans="1:7">
      <c r="A1233" s="71">
        <v>407</v>
      </c>
      <c r="B1233" s="60">
        <v>9050</v>
      </c>
      <c r="C1233" s="1">
        <v>1.4465209999999999</v>
      </c>
      <c r="D1233" s="70">
        <v>4.2745584222146854E-3</v>
      </c>
      <c r="E1233" t="b">
        <f>EXACT(Anketa!$E$5,'Biotopi poligonos'!A1233)</f>
        <v>1</v>
      </c>
      <c r="F1233">
        <f>IF(E1233=TRUE,COUNTIF($E$3:E1233,TRUE),"")</f>
        <v>4</v>
      </c>
      <c r="G1233" t="str">
        <f>IFERROR(INDEX($B$3:$B$1772,MATCH(ROWS($F$3:F1233),$F$3:$F$1772,0)),"")</f>
        <v/>
      </c>
    </row>
    <row r="1234" spans="1:7">
      <c r="A1234" s="71">
        <v>407</v>
      </c>
      <c r="B1234" s="60" t="s">
        <v>151</v>
      </c>
      <c r="C1234" s="1">
        <v>1.927044</v>
      </c>
      <c r="D1234" s="70">
        <v>5.6945334082106501E-3</v>
      </c>
      <c r="E1234" t="b">
        <f>EXACT(Anketa!$E$5,'Biotopi poligonos'!A1234)</f>
        <v>1</v>
      </c>
      <c r="F1234">
        <f>IF(E1234=TRUE,COUNTIF($E$3:E1234,TRUE),"")</f>
        <v>5</v>
      </c>
      <c r="G1234" t="str">
        <f>IFERROR(INDEX($B$3:$B$1772,MATCH(ROWS($F$3:F1234),$F$3:$F$1772,0)),"")</f>
        <v/>
      </c>
    </row>
    <row r="1235" spans="1:7">
      <c r="A1235" s="71">
        <v>407</v>
      </c>
      <c r="B1235" s="60" t="s">
        <v>152</v>
      </c>
      <c r="C1235" s="1">
        <v>0.48904300000000001</v>
      </c>
      <c r="D1235" s="70">
        <v>1.4451521094233245E-3</v>
      </c>
      <c r="E1235" t="b">
        <f>EXACT(Anketa!$E$5,'Biotopi poligonos'!A1235)</f>
        <v>1</v>
      </c>
      <c r="F1235">
        <f>IF(E1235=TRUE,COUNTIF($E$3:E1235,TRUE),"")</f>
        <v>6</v>
      </c>
      <c r="G1235" t="str">
        <f>IFERROR(INDEX($B$3:$B$1772,MATCH(ROWS($F$3:F1235),$F$3:$F$1772,0)),"")</f>
        <v/>
      </c>
    </row>
    <row r="1236" spans="1:7">
      <c r="A1236" s="71">
        <v>408</v>
      </c>
      <c r="B1236" s="60" t="s">
        <v>154</v>
      </c>
      <c r="C1236" s="1">
        <v>95.401976000000005</v>
      </c>
      <c r="D1236" s="70">
        <v>0.66105303831179651</v>
      </c>
      <c r="E1236" t="b">
        <f>EXACT(Anketa!$E$5,'Biotopi poligonos'!A1236)</f>
        <v>0</v>
      </c>
      <c r="F1236" t="str">
        <f>IF(E1236=TRUE,COUNTIF($E$3:E1236,TRUE),"")</f>
        <v/>
      </c>
      <c r="G1236" t="str">
        <f>IFERROR(INDEX($B$3:$B$1772,MATCH(ROWS($F$3:F1236),$F$3:$F$1772,0)),"")</f>
        <v/>
      </c>
    </row>
    <row r="1237" spans="1:7">
      <c r="A1237" s="71">
        <v>408</v>
      </c>
      <c r="B1237" s="60">
        <v>7140</v>
      </c>
      <c r="C1237" s="1">
        <v>0.81612300000000004</v>
      </c>
      <c r="D1237" s="70">
        <v>5.6550253087644465E-3</v>
      </c>
      <c r="E1237" t="b">
        <f>EXACT(Anketa!$E$5,'Biotopi poligonos'!A1237)</f>
        <v>0</v>
      </c>
      <c r="F1237" t="str">
        <f>IF(E1237=TRUE,COUNTIF($E$3:E1237,TRUE),"")</f>
        <v/>
      </c>
      <c r="G1237" t="str">
        <f>IFERROR(INDEX($B$3:$B$1772,MATCH(ROWS($F$3:F1237),$F$3:$F$1772,0)),"")</f>
        <v/>
      </c>
    </row>
    <row r="1238" spans="1:7">
      <c r="A1238" s="71">
        <v>408</v>
      </c>
      <c r="B1238" s="60" t="s">
        <v>148</v>
      </c>
      <c r="C1238" s="1">
        <v>17.716052999999999</v>
      </c>
      <c r="D1238" s="70">
        <v>0.12275689826951609</v>
      </c>
      <c r="E1238" t="b">
        <f>EXACT(Anketa!$E$5,'Biotopi poligonos'!A1238)</f>
        <v>0</v>
      </c>
      <c r="F1238" t="str">
        <f>IF(E1238=TRUE,COUNTIF($E$3:E1238,TRUE),"")</f>
        <v/>
      </c>
      <c r="G1238" t="str">
        <f>IFERROR(INDEX($B$3:$B$1772,MATCH(ROWS($F$3:F1238),$F$3:$F$1772,0)),"")</f>
        <v/>
      </c>
    </row>
    <row r="1239" spans="1:7">
      <c r="A1239" s="71">
        <v>408</v>
      </c>
      <c r="B1239" s="60" t="s">
        <v>151</v>
      </c>
      <c r="C1239" s="1">
        <v>18.140737999999999</v>
      </c>
      <c r="D1239" s="70">
        <v>0.12569959737645539</v>
      </c>
      <c r="E1239" t="b">
        <f>EXACT(Anketa!$E$5,'Biotopi poligonos'!A1239)</f>
        <v>0</v>
      </c>
      <c r="F1239" t="str">
        <f>IF(E1239=TRUE,COUNTIF($E$3:E1239,TRUE),"")</f>
        <v/>
      </c>
      <c r="G1239" t="str">
        <f>IFERROR(INDEX($B$3:$B$1772,MATCH(ROWS($F$3:F1239),$F$3:$F$1772,0)),"")</f>
        <v/>
      </c>
    </row>
    <row r="1240" spans="1:7">
      <c r="A1240" s="71">
        <v>409</v>
      </c>
      <c r="B1240" s="60" t="s">
        <v>148</v>
      </c>
      <c r="C1240" s="1">
        <v>4.8443250000000004</v>
      </c>
      <c r="D1240" s="70">
        <v>3.6349581689329821E-2</v>
      </c>
      <c r="E1240" t="b">
        <f>EXACT(Anketa!$E$5,'Biotopi poligonos'!A1240)</f>
        <v>0</v>
      </c>
      <c r="F1240" t="str">
        <f>IF(E1240=TRUE,COUNTIF($E$3:E1240,TRUE),"")</f>
        <v/>
      </c>
      <c r="G1240" t="str">
        <f>IFERROR(INDEX($B$3:$B$1772,MATCH(ROWS($F$3:F1240),$F$3:$F$1772,0)),"")</f>
        <v/>
      </c>
    </row>
    <row r="1241" spans="1:7">
      <c r="A1241" s="71">
        <v>409</v>
      </c>
      <c r="B1241" s="60" t="s">
        <v>150</v>
      </c>
      <c r="C1241" s="1">
        <v>0.56585099999999999</v>
      </c>
      <c r="D1241" s="70">
        <v>4.2458850610743431E-3</v>
      </c>
      <c r="E1241" t="b">
        <f>EXACT(Anketa!$E$5,'Biotopi poligonos'!A1241)</f>
        <v>0</v>
      </c>
      <c r="F1241" t="str">
        <f>IF(E1241=TRUE,COUNTIF($E$3:E1241,TRUE),"")</f>
        <v/>
      </c>
      <c r="G1241" t="str">
        <f>IFERROR(INDEX($B$3:$B$1772,MATCH(ROWS($F$3:F1241),$F$3:$F$1772,0)),"")</f>
        <v/>
      </c>
    </row>
    <row r="1242" spans="1:7">
      <c r="A1242" s="71">
        <v>409</v>
      </c>
      <c r="B1242" s="60" t="s">
        <v>151</v>
      </c>
      <c r="C1242" s="1">
        <v>99.176136</v>
      </c>
      <c r="D1242" s="70">
        <v>0.74417200686660867</v>
      </c>
      <c r="E1242" t="b">
        <f>EXACT(Anketa!$E$5,'Biotopi poligonos'!A1242)</f>
        <v>0</v>
      </c>
      <c r="F1242" t="str">
        <f>IF(E1242=TRUE,COUNTIF($E$3:E1242,TRUE),"")</f>
        <v/>
      </c>
      <c r="G1242" t="str">
        <f>IFERROR(INDEX($B$3:$B$1772,MATCH(ROWS($F$3:F1242),$F$3:$F$1772,0)),"")</f>
        <v/>
      </c>
    </row>
    <row r="1243" spans="1:7">
      <c r="A1243" s="71">
        <v>410</v>
      </c>
      <c r="B1243" s="60">
        <v>3260</v>
      </c>
      <c r="C1243" s="1">
        <v>1.556754</v>
      </c>
      <c r="D1243" s="70">
        <v>2.8228970597015506E-3</v>
      </c>
      <c r="E1243" t="b">
        <f>EXACT(Anketa!$E$5,'Biotopi poligonos'!A1243)</f>
        <v>0</v>
      </c>
      <c r="F1243" t="str">
        <f>IF(E1243=TRUE,COUNTIF($E$3:E1243,TRUE),"")</f>
        <v/>
      </c>
      <c r="G1243" t="str">
        <f>IFERROR(INDEX($B$3:$B$1772,MATCH(ROWS($F$3:F1243),$F$3:$F$1772,0)),"")</f>
        <v/>
      </c>
    </row>
    <row r="1244" spans="1:7">
      <c r="A1244" s="71">
        <v>410</v>
      </c>
      <c r="B1244" s="60">
        <v>4010</v>
      </c>
      <c r="C1244" s="1">
        <v>6.897265</v>
      </c>
      <c r="D1244" s="70">
        <v>1.2506965833061882E-2</v>
      </c>
      <c r="E1244" t="b">
        <f>EXACT(Anketa!$E$5,'Biotopi poligonos'!A1244)</f>
        <v>0</v>
      </c>
      <c r="F1244" t="str">
        <f>IF(E1244=TRUE,COUNTIF($E$3:E1244,TRUE),"")</f>
        <v/>
      </c>
      <c r="G1244" t="str">
        <f>IFERROR(INDEX($B$3:$B$1772,MATCH(ROWS($F$3:F1244),$F$3:$F$1772,0)),"")</f>
        <v/>
      </c>
    </row>
    <row r="1245" spans="1:7">
      <c r="A1245" s="71">
        <v>410</v>
      </c>
      <c r="B1245" s="60" t="s">
        <v>154</v>
      </c>
      <c r="C1245" s="1">
        <v>25.268007999999998</v>
      </c>
      <c r="D1245" s="70">
        <v>4.5819047510213727E-2</v>
      </c>
      <c r="E1245" t="b">
        <f>EXACT(Anketa!$E$5,'Biotopi poligonos'!A1245)</f>
        <v>0</v>
      </c>
      <c r="F1245" t="str">
        <f>IF(E1245=TRUE,COUNTIF($E$3:E1245,TRUE),"")</f>
        <v/>
      </c>
      <c r="G1245" t="str">
        <f>IFERROR(INDEX($B$3:$B$1772,MATCH(ROWS($F$3:F1245),$F$3:$F$1772,0)),"")</f>
        <v/>
      </c>
    </row>
    <row r="1246" spans="1:7">
      <c r="A1246" s="71">
        <v>410</v>
      </c>
      <c r="B1246" s="60">
        <v>7140</v>
      </c>
      <c r="C1246" s="1">
        <v>1.392171</v>
      </c>
      <c r="D1246" s="70">
        <v>2.5244550022044381E-3</v>
      </c>
      <c r="E1246" t="b">
        <f>EXACT(Anketa!$E$5,'Biotopi poligonos'!A1246)</f>
        <v>0</v>
      </c>
      <c r="F1246" t="str">
        <f>IF(E1246=TRUE,COUNTIF($E$3:E1246,TRUE),"")</f>
        <v/>
      </c>
      <c r="G1246" t="str">
        <f>IFERROR(INDEX($B$3:$B$1772,MATCH(ROWS($F$3:F1246),$F$3:$F$1772,0)),"")</f>
        <v/>
      </c>
    </row>
    <row r="1247" spans="1:7">
      <c r="A1247" s="71">
        <v>410</v>
      </c>
      <c r="B1247" s="60">
        <v>7160</v>
      </c>
      <c r="C1247" s="1">
        <v>3.9179999999999996E-3</v>
      </c>
      <c r="D1247" s="70">
        <v>7.1045975664174784E-6</v>
      </c>
      <c r="E1247" t="b">
        <f>EXACT(Anketa!$E$5,'Biotopi poligonos'!A1247)</f>
        <v>0</v>
      </c>
      <c r="F1247" t="str">
        <f>IF(E1247=TRUE,COUNTIF($E$3:E1247,TRUE),"")</f>
        <v/>
      </c>
      <c r="G1247" t="str">
        <f>IFERROR(INDEX($B$3:$B$1772,MATCH(ROWS($F$3:F1247),$F$3:$F$1772,0)),"")</f>
        <v/>
      </c>
    </row>
    <row r="1248" spans="1:7">
      <c r="A1248" s="71">
        <v>410</v>
      </c>
      <c r="B1248" s="60" t="s">
        <v>148</v>
      </c>
      <c r="C1248" s="1">
        <v>86.021106000000003</v>
      </c>
      <c r="D1248" s="70">
        <v>0.15598400723535988</v>
      </c>
      <c r="E1248" t="b">
        <f>EXACT(Anketa!$E$5,'Biotopi poligonos'!A1248)</f>
        <v>0</v>
      </c>
      <c r="F1248" t="str">
        <f>IF(E1248=TRUE,COUNTIF($E$3:E1248,TRUE),"")</f>
        <v/>
      </c>
      <c r="G1248" t="str">
        <f>IFERROR(INDEX($B$3:$B$1772,MATCH(ROWS($F$3:F1248),$F$3:$F$1772,0)),"")</f>
        <v/>
      </c>
    </row>
    <row r="1249" spans="1:7">
      <c r="A1249" s="71">
        <v>410</v>
      </c>
      <c r="B1249" s="60">
        <v>9050</v>
      </c>
      <c r="C1249" s="1">
        <v>3.355165</v>
      </c>
      <c r="D1249" s="70">
        <v>6.0839961954898165E-3</v>
      </c>
      <c r="E1249" t="b">
        <f>EXACT(Anketa!$E$5,'Biotopi poligonos'!A1249)</f>
        <v>0</v>
      </c>
      <c r="F1249" t="str">
        <f>IF(E1249=TRUE,COUNTIF($E$3:E1249,TRUE),"")</f>
        <v/>
      </c>
      <c r="G1249" t="str">
        <f>IFERROR(INDEX($B$3:$B$1772,MATCH(ROWS($F$3:F1249),$F$3:$F$1772,0)),"")</f>
        <v/>
      </c>
    </row>
    <row r="1250" spans="1:7">
      <c r="A1250" s="71">
        <v>410</v>
      </c>
      <c r="B1250" s="60" t="s">
        <v>150</v>
      </c>
      <c r="C1250" s="1">
        <v>4.3100000000000001E-4</v>
      </c>
      <c r="D1250" s="70">
        <v>7.8154199875598097E-7</v>
      </c>
      <c r="E1250" t="b">
        <f>EXACT(Anketa!$E$5,'Biotopi poligonos'!A1250)</f>
        <v>0</v>
      </c>
      <c r="F1250" t="str">
        <f>IF(E1250=TRUE,COUNTIF($E$3:E1250,TRUE),"")</f>
        <v/>
      </c>
      <c r="G1250" t="str">
        <f>IFERROR(INDEX($B$3:$B$1772,MATCH(ROWS($F$3:F1250),$F$3:$F$1772,0)),"")</f>
        <v/>
      </c>
    </row>
    <row r="1251" spans="1:7">
      <c r="A1251" s="71">
        <v>410</v>
      </c>
      <c r="B1251" s="60" t="s">
        <v>151</v>
      </c>
      <c r="C1251" s="1">
        <v>342.06655599999999</v>
      </c>
      <c r="D1251" s="70">
        <v>0.62027698348912919</v>
      </c>
      <c r="E1251" t="b">
        <f>EXACT(Anketa!$E$5,'Biotopi poligonos'!A1251)</f>
        <v>0</v>
      </c>
      <c r="F1251" t="str">
        <f>IF(E1251=TRUE,COUNTIF($E$3:E1251,TRUE),"")</f>
        <v/>
      </c>
      <c r="G1251" t="str">
        <f>IFERROR(INDEX($B$3:$B$1772,MATCH(ROWS($F$3:F1251),$F$3:$F$1772,0)),"")</f>
        <v/>
      </c>
    </row>
    <row r="1252" spans="1:7">
      <c r="A1252" s="71">
        <v>410</v>
      </c>
      <c r="B1252" s="60" t="s">
        <v>152</v>
      </c>
      <c r="C1252" s="1">
        <v>1.557175</v>
      </c>
      <c r="D1252" s="70">
        <v>2.8236604684752776E-3</v>
      </c>
      <c r="E1252" t="b">
        <f>EXACT(Anketa!$E$5,'Biotopi poligonos'!A1252)</f>
        <v>0</v>
      </c>
      <c r="F1252" t="str">
        <f>IF(E1252=TRUE,COUNTIF($E$3:E1252,TRUE),"")</f>
        <v/>
      </c>
      <c r="G1252" t="str">
        <f>IFERROR(INDEX($B$3:$B$1772,MATCH(ROWS($F$3:F1252),$F$3:$F$1772,0)),"")</f>
        <v/>
      </c>
    </row>
    <row r="1253" spans="1:7">
      <c r="A1253" s="71">
        <v>410</v>
      </c>
      <c r="B1253" s="60" t="s">
        <v>155</v>
      </c>
      <c r="C1253" s="1">
        <v>0.86770400000000003</v>
      </c>
      <c r="D1253" s="70">
        <v>1.573427189068584E-3</v>
      </c>
      <c r="E1253" t="b">
        <f>EXACT(Anketa!$E$5,'Biotopi poligonos'!A1253)</f>
        <v>0</v>
      </c>
      <c r="F1253" t="str">
        <f>IF(E1253=TRUE,COUNTIF($E$3:E1253,TRUE),"")</f>
        <v/>
      </c>
      <c r="G1253" t="str">
        <f>IFERROR(INDEX($B$3:$B$1772,MATCH(ROWS($F$3:F1253),$F$3:$F$1772,0)),"")</f>
        <v/>
      </c>
    </row>
    <row r="1254" spans="1:7">
      <c r="A1254" s="71">
        <v>411</v>
      </c>
      <c r="B1254" s="60">
        <v>3260</v>
      </c>
      <c r="C1254" s="1">
        <v>13.419968000000001</v>
      </c>
      <c r="D1254" s="70">
        <v>2.322983038466948E-2</v>
      </c>
      <c r="E1254" t="b">
        <f>EXACT(Anketa!$E$5,'Biotopi poligonos'!A1254)</f>
        <v>0</v>
      </c>
      <c r="F1254" t="str">
        <f>IF(E1254=TRUE,COUNTIF($E$3:E1254,TRUE),"")</f>
        <v/>
      </c>
      <c r="G1254" t="str">
        <f>IFERROR(INDEX($B$3:$B$1772,MATCH(ROWS($F$3:F1254),$F$3:$F$1772,0)),"")</f>
        <v/>
      </c>
    </row>
    <row r="1255" spans="1:7">
      <c r="A1255" s="71">
        <v>411</v>
      </c>
      <c r="B1255" s="60">
        <v>6210</v>
      </c>
      <c r="C1255" s="1">
        <v>2.2909860000000002</v>
      </c>
      <c r="D1255" s="70">
        <v>3.9656738521025086E-3</v>
      </c>
      <c r="E1255" t="b">
        <f>EXACT(Anketa!$E$5,'Biotopi poligonos'!A1255)</f>
        <v>0</v>
      </c>
      <c r="F1255" t="str">
        <f>IF(E1255=TRUE,COUNTIF($E$3:E1255,TRUE),"")</f>
        <v/>
      </c>
      <c r="G1255" t="str">
        <f>IFERROR(INDEX($B$3:$B$1772,MATCH(ROWS($F$3:F1255),$F$3:$F$1772,0)),"")</f>
        <v/>
      </c>
    </row>
    <row r="1256" spans="1:7">
      <c r="A1256" s="71">
        <v>411</v>
      </c>
      <c r="B1256" s="60" t="s">
        <v>153</v>
      </c>
      <c r="C1256" s="1">
        <v>26.950369999999999</v>
      </c>
      <c r="D1256" s="70">
        <v>4.6650820918804334E-2</v>
      </c>
      <c r="E1256" t="b">
        <f>EXACT(Anketa!$E$5,'Biotopi poligonos'!A1256)</f>
        <v>0</v>
      </c>
      <c r="F1256" t="str">
        <f>IF(E1256=TRUE,COUNTIF($E$3:E1256,TRUE),"")</f>
        <v/>
      </c>
      <c r="G1256" t="str">
        <f>IFERROR(INDEX($B$3:$B$1772,MATCH(ROWS($F$3:F1256),$F$3:$F$1772,0)),"")</f>
        <v/>
      </c>
    </row>
    <row r="1257" spans="1:7">
      <c r="A1257" s="71">
        <v>411</v>
      </c>
      <c r="B1257" s="60">
        <v>6450</v>
      </c>
      <c r="C1257" s="1">
        <v>82.449064000000007</v>
      </c>
      <c r="D1257" s="70">
        <v>0.1427185051480569</v>
      </c>
      <c r="E1257" t="b">
        <f>EXACT(Anketa!$E$5,'Biotopi poligonos'!A1257)</f>
        <v>0</v>
      </c>
      <c r="F1257" t="str">
        <f>IF(E1257=TRUE,COUNTIF($E$3:E1257,TRUE),"")</f>
        <v/>
      </c>
      <c r="G1257" t="str">
        <f>IFERROR(INDEX($B$3:$B$1772,MATCH(ROWS($F$3:F1257),$F$3:$F$1772,0)),"")</f>
        <v/>
      </c>
    </row>
    <row r="1258" spans="1:7">
      <c r="A1258" s="71">
        <v>411</v>
      </c>
      <c r="B1258" s="60">
        <v>6510</v>
      </c>
      <c r="C1258" s="1">
        <v>8.4694120000000002</v>
      </c>
      <c r="D1258" s="70">
        <v>1.4660467462954033E-2</v>
      </c>
      <c r="E1258" t="b">
        <f>EXACT(Anketa!$E$5,'Biotopi poligonos'!A1258)</f>
        <v>0</v>
      </c>
      <c r="F1258" t="str">
        <f>IF(E1258=TRUE,COUNTIF($E$3:E1258,TRUE),"")</f>
        <v/>
      </c>
      <c r="G1258" t="str">
        <f>IFERROR(INDEX($B$3:$B$1772,MATCH(ROWS($F$3:F1258),$F$3:$F$1772,0)),"")</f>
        <v/>
      </c>
    </row>
    <row r="1259" spans="1:7">
      <c r="A1259" s="71">
        <v>411</v>
      </c>
      <c r="B1259" s="60" t="s">
        <v>148</v>
      </c>
      <c r="C1259" s="1">
        <v>0.80449499999999996</v>
      </c>
      <c r="D1259" s="70">
        <v>1.3925727986322078E-3</v>
      </c>
      <c r="E1259" t="b">
        <f>EXACT(Anketa!$E$5,'Biotopi poligonos'!A1259)</f>
        <v>0</v>
      </c>
      <c r="F1259" t="str">
        <f>IF(E1259=TRUE,COUNTIF($E$3:E1259,TRUE),"")</f>
        <v/>
      </c>
      <c r="G1259" t="str">
        <f>IFERROR(INDEX($B$3:$B$1772,MATCH(ROWS($F$3:F1259),$F$3:$F$1772,0)),"")</f>
        <v/>
      </c>
    </row>
    <row r="1260" spans="1:7">
      <c r="A1260" s="71">
        <v>411</v>
      </c>
      <c r="B1260" s="60">
        <v>9050</v>
      </c>
      <c r="C1260" s="1">
        <v>1.4782999999999999</v>
      </c>
      <c r="D1260" s="70">
        <v>2.5589225143947355E-3</v>
      </c>
      <c r="E1260" t="b">
        <f>EXACT(Anketa!$E$5,'Biotopi poligonos'!A1260)</f>
        <v>0</v>
      </c>
      <c r="F1260" t="str">
        <f>IF(E1260=TRUE,COUNTIF($E$3:E1260,TRUE),"")</f>
        <v/>
      </c>
      <c r="G1260" t="str">
        <f>IFERROR(INDEX($B$3:$B$1772,MATCH(ROWS($F$3:F1260),$F$3:$F$1772,0)),"")</f>
        <v/>
      </c>
    </row>
    <row r="1261" spans="1:7">
      <c r="A1261" s="71">
        <v>411</v>
      </c>
      <c r="B1261" s="60" t="s">
        <v>158</v>
      </c>
      <c r="C1261" s="1">
        <v>0.66341799999999995</v>
      </c>
      <c r="D1261" s="70">
        <v>1.1483699226508331E-3</v>
      </c>
      <c r="E1261" t="b">
        <f>EXACT(Anketa!$E$5,'Biotopi poligonos'!A1261)</f>
        <v>0</v>
      </c>
      <c r="F1261" t="str">
        <f>IF(E1261=TRUE,COUNTIF($E$3:E1261,TRUE),"")</f>
        <v/>
      </c>
      <c r="G1261" t="str">
        <f>IFERROR(INDEX($B$3:$B$1772,MATCH(ROWS($F$3:F1261),$F$3:$F$1772,0)),"")</f>
        <v/>
      </c>
    </row>
    <row r="1262" spans="1:7">
      <c r="A1262" s="71">
        <v>411</v>
      </c>
      <c r="B1262" s="60" t="s">
        <v>151</v>
      </c>
      <c r="C1262" s="1">
        <v>15.034067</v>
      </c>
      <c r="D1262" s="70">
        <v>2.6023819609834891E-2</v>
      </c>
      <c r="E1262" t="b">
        <f>EXACT(Anketa!$E$5,'Biotopi poligonos'!A1262)</f>
        <v>0</v>
      </c>
      <c r="F1262" t="str">
        <f>IF(E1262=TRUE,COUNTIF($E$3:E1262,TRUE),"")</f>
        <v/>
      </c>
      <c r="G1262" t="str">
        <f>IFERROR(INDEX($B$3:$B$1772,MATCH(ROWS($F$3:F1262),$F$3:$F$1772,0)),"")</f>
        <v/>
      </c>
    </row>
    <row r="1263" spans="1:7">
      <c r="A1263" s="71">
        <v>411</v>
      </c>
      <c r="B1263" s="60" t="s">
        <v>152</v>
      </c>
      <c r="C1263" s="1">
        <v>3.0000000000000001E-5</v>
      </c>
      <c r="D1263" s="70">
        <v>5.1929699947129857E-8</v>
      </c>
      <c r="E1263" t="b">
        <f>EXACT(Anketa!$E$5,'Biotopi poligonos'!A1263)</f>
        <v>0</v>
      </c>
      <c r="F1263" t="str">
        <f>IF(E1263=TRUE,COUNTIF($E$3:E1263,TRUE),"")</f>
        <v/>
      </c>
      <c r="G1263" t="str">
        <f>IFERROR(INDEX($B$3:$B$1772,MATCH(ROWS($F$3:F1263),$F$3:$F$1772,0)),"")</f>
        <v/>
      </c>
    </row>
    <row r="1264" spans="1:7">
      <c r="A1264" s="71">
        <v>412</v>
      </c>
      <c r="B1264" s="60" t="s">
        <v>150</v>
      </c>
      <c r="C1264" s="1">
        <v>13.703954</v>
      </c>
      <c r="D1264" s="70">
        <v>0.50328424924347348</v>
      </c>
      <c r="E1264" t="b">
        <f>EXACT(Anketa!$E$5,'Biotopi poligonos'!A1264)</f>
        <v>0</v>
      </c>
      <c r="F1264" t="str">
        <f>IF(E1264=TRUE,COUNTIF($E$3:E1264,TRUE),"")</f>
        <v/>
      </c>
      <c r="G1264" t="str">
        <f>IFERROR(INDEX($B$3:$B$1772,MATCH(ROWS($F$3:F1264),$F$3:$F$1772,0)),"")</f>
        <v/>
      </c>
    </row>
    <row r="1265" spans="1:7">
      <c r="A1265" s="71">
        <v>412</v>
      </c>
      <c r="B1265" s="60" t="s">
        <v>152</v>
      </c>
      <c r="C1265" s="1">
        <v>1.106085</v>
      </c>
      <c r="D1265" s="70">
        <v>4.0621499373426635E-2</v>
      </c>
      <c r="E1265" t="b">
        <f>EXACT(Anketa!$E$5,'Biotopi poligonos'!A1265)</f>
        <v>0</v>
      </c>
      <c r="F1265" t="str">
        <f>IF(E1265=TRUE,COUNTIF($E$3:E1265,TRUE),"")</f>
        <v/>
      </c>
      <c r="G1265" t="str">
        <f>IFERROR(INDEX($B$3:$B$1772,MATCH(ROWS($F$3:F1265),$F$3:$F$1772,0)),"")</f>
        <v/>
      </c>
    </row>
    <row r="1266" spans="1:7">
      <c r="A1266" s="71">
        <v>412</v>
      </c>
      <c r="B1266" s="60" t="s">
        <v>155</v>
      </c>
      <c r="C1266" s="1">
        <v>0.147172</v>
      </c>
      <c r="D1266" s="70">
        <v>5.4049619204545258E-3</v>
      </c>
      <c r="E1266" t="b">
        <f>EXACT(Anketa!$E$5,'Biotopi poligonos'!A1266)</f>
        <v>0</v>
      </c>
      <c r="F1266" t="str">
        <f>IF(E1266=TRUE,COUNTIF($E$3:E1266,TRUE),"")</f>
        <v/>
      </c>
      <c r="G1266" t="str">
        <f>IFERROR(INDEX($B$3:$B$1772,MATCH(ROWS($F$3:F1266),$F$3:$F$1772,0)),"")</f>
        <v/>
      </c>
    </row>
    <row r="1267" spans="1:7">
      <c r="A1267" s="71">
        <v>414</v>
      </c>
      <c r="B1267" s="60" t="s">
        <v>148</v>
      </c>
      <c r="C1267" s="1">
        <v>2.219821</v>
      </c>
      <c r="D1267" s="70">
        <v>5.767117737538352E-2</v>
      </c>
      <c r="E1267" t="b">
        <f>EXACT(Anketa!$E$5,'Biotopi poligonos'!A1267)</f>
        <v>0</v>
      </c>
      <c r="F1267" t="str">
        <f>IF(E1267=TRUE,COUNTIF($E$3:E1267,TRUE),"")</f>
        <v/>
      </c>
      <c r="G1267" t="str">
        <f>IFERROR(INDEX($B$3:$B$1772,MATCH(ROWS($F$3:F1267),$F$3:$F$1772,0)),"")</f>
        <v/>
      </c>
    </row>
    <row r="1268" spans="1:7">
      <c r="A1268" s="71">
        <v>414</v>
      </c>
      <c r="B1268" s="60" t="s">
        <v>149</v>
      </c>
      <c r="C1268" s="1">
        <v>4.8177729999999999</v>
      </c>
      <c r="D1268" s="70">
        <v>0.12516623693411927</v>
      </c>
      <c r="E1268" t="b">
        <f>EXACT(Anketa!$E$5,'Biotopi poligonos'!A1268)</f>
        <v>0</v>
      </c>
      <c r="F1268" t="str">
        <f>IF(E1268=TRUE,COUNTIF($E$3:E1268,TRUE),"")</f>
        <v/>
      </c>
      <c r="G1268" t="str">
        <f>IFERROR(INDEX($B$3:$B$1772,MATCH(ROWS($F$3:F1268),$F$3:$F$1772,0)),"")</f>
        <v/>
      </c>
    </row>
    <row r="1269" spans="1:7">
      <c r="A1269" s="71">
        <v>414</v>
      </c>
      <c r="B1269" s="60">
        <v>9050</v>
      </c>
      <c r="C1269" s="1">
        <v>9.5572079999999993</v>
      </c>
      <c r="D1269" s="70">
        <v>0.2482972445892864</v>
      </c>
      <c r="E1269" t="b">
        <f>EXACT(Anketa!$E$5,'Biotopi poligonos'!A1269)</f>
        <v>0</v>
      </c>
      <c r="F1269" t="str">
        <f>IF(E1269=TRUE,COUNTIF($E$3:E1269,TRUE),"")</f>
        <v/>
      </c>
      <c r="G1269" t="str">
        <f>IFERROR(INDEX($B$3:$B$1772,MATCH(ROWS($F$3:F1269),$F$3:$F$1772,0)),"")</f>
        <v/>
      </c>
    </row>
    <row r="1270" spans="1:7">
      <c r="A1270" s="71">
        <v>414</v>
      </c>
      <c r="B1270" s="60" t="s">
        <v>152</v>
      </c>
      <c r="C1270" s="1">
        <v>18.533837999999999</v>
      </c>
      <c r="D1270" s="70">
        <v>0.48151101316035089</v>
      </c>
      <c r="E1270" t="b">
        <f>EXACT(Anketa!$E$5,'Biotopi poligonos'!A1270)</f>
        <v>0</v>
      </c>
      <c r="F1270" t="str">
        <f>IF(E1270=TRUE,COUNTIF($E$3:E1270,TRUE),"")</f>
        <v/>
      </c>
      <c r="G1270" t="str">
        <f>IFERROR(INDEX($B$3:$B$1772,MATCH(ROWS($F$3:F1270),$F$3:$F$1772,0)),"")</f>
        <v/>
      </c>
    </row>
    <row r="1271" spans="1:7">
      <c r="A1271" s="71">
        <v>415</v>
      </c>
      <c r="B1271" s="60" t="s">
        <v>148</v>
      </c>
      <c r="C1271" s="1">
        <v>18.156113999999999</v>
      </c>
      <c r="D1271" s="70">
        <v>8.1709272358701235E-2</v>
      </c>
      <c r="E1271" t="b">
        <f>EXACT(Anketa!$E$5,'Biotopi poligonos'!A1271)</f>
        <v>0</v>
      </c>
      <c r="F1271" t="str">
        <f>IF(E1271=TRUE,COUNTIF($E$3:E1271,TRUE),"")</f>
        <v/>
      </c>
      <c r="G1271" t="str">
        <f>IFERROR(INDEX($B$3:$B$1772,MATCH(ROWS($F$3:F1271),$F$3:$F$1772,0)),"")</f>
        <v/>
      </c>
    </row>
    <row r="1272" spans="1:7">
      <c r="A1272" s="71">
        <v>415</v>
      </c>
      <c r="B1272" s="60" t="s">
        <v>149</v>
      </c>
      <c r="C1272" s="1">
        <v>6.480728</v>
      </c>
      <c r="D1272" s="70">
        <v>2.9165688717016271E-2</v>
      </c>
      <c r="E1272" t="b">
        <f>EXACT(Anketa!$E$5,'Biotopi poligonos'!A1272)</f>
        <v>0</v>
      </c>
      <c r="F1272" t="str">
        <f>IF(E1272=TRUE,COUNTIF($E$3:E1272,TRUE),"")</f>
        <v/>
      </c>
      <c r="G1272" t="str">
        <f>IFERROR(INDEX($B$3:$B$1772,MATCH(ROWS($F$3:F1272),$F$3:$F$1772,0)),"")</f>
        <v/>
      </c>
    </row>
    <row r="1273" spans="1:7">
      <c r="A1273" s="71">
        <v>415</v>
      </c>
      <c r="B1273" s="60">
        <v>9050</v>
      </c>
      <c r="C1273" s="1">
        <v>5.2972960000000002</v>
      </c>
      <c r="D1273" s="70">
        <v>2.3839804135877239E-2</v>
      </c>
      <c r="E1273" t="b">
        <f>EXACT(Anketa!$E$5,'Biotopi poligonos'!A1273)</f>
        <v>0</v>
      </c>
      <c r="F1273" t="str">
        <f>IF(E1273=TRUE,COUNTIF($E$3:E1273,TRUE),"")</f>
        <v/>
      </c>
      <c r="G1273" t="str">
        <f>IFERROR(INDEX($B$3:$B$1772,MATCH(ROWS($F$3:F1273),$F$3:$F$1772,0)),"")</f>
        <v/>
      </c>
    </row>
    <row r="1274" spans="1:7">
      <c r="A1274" s="71">
        <v>415</v>
      </c>
      <c r="B1274" s="60" t="s">
        <v>150</v>
      </c>
      <c r="C1274" s="1">
        <v>10.883381</v>
      </c>
      <c r="D1274" s="70">
        <v>4.8979266285313822E-2</v>
      </c>
      <c r="E1274" t="b">
        <f>EXACT(Anketa!$E$5,'Biotopi poligonos'!A1274)</f>
        <v>0</v>
      </c>
      <c r="F1274" t="str">
        <f>IF(E1274=TRUE,COUNTIF($E$3:E1274,TRUE),"")</f>
        <v/>
      </c>
      <c r="G1274" t="str">
        <f>IFERROR(INDEX($B$3:$B$1772,MATCH(ROWS($F$3:F1274),$F$3:$F$1772,0)),"")</f>
        <v/>
      </c>
    </row>
    <row r="1275" spans="1:7">
      <c r="A1275" s="71">
        <v>415</v>
      </c>
      <c r="B1275" s="60" t="s">
        <v>151</v>
      </c>
      <c r="C1275" s="1">
        <v>79.982682999999994</v>
      </c>
      <c r="D1275" s="70">
        <v>0.35995185033684318</v>
      </c>
      <c r="E1275" t="b">
        <f>EXACT(Anketa!$E$5,'Biotopi poligonos'!A1275)</f>
        <v>0</v>
      </c>
      <c r="F1275" t="str">
        <f>IF(E1275=TRUE,COUNTIF($E$3:E1275,TRUE),"")</f>
        <v/>
      </c>
      <c r="G1275" t="str">
        <f>IFERROR(INDEX($B$3:$B$1772,MATCH(ROWS($F$3:F1275),$F$3:$F$1772,0)),"")</f>
        <v/>
      </c>
    </row>
    <row r="1276" spans="1:7">
      <c r="A1276" s="71">
        <v>415</v>
      </c>
      <c r="B1276" s="60" t="s">
        <v>152</v>
      </c>
      <c r="C1276" s="1">
        <v>30.418002999999999</v>
      </c>
      <c r="D1276" s="70">
        <v>0.13689233785020249</v>
      </c>
      <c r="E1276" t="b">
        <f>EXACT(Anketa!$E$5,'Biotopi poligonos'!A1276)</f>
        <v>0</v>
      </c>
      <c r="F1276" t="str">
        <f>IF(E1276=TRUE,COUNTIF($E$3:E1276,TRUE),"")</f>
        <v/>
      </c>
      <c r="G1276" t="str">
        <f>IFERROR(INDEX($B$3:$B$1772,MATCH(ROWS($F$3:F1276),$F$3:$F$1772,0)),"")</f>
        <v/>
      </c>
    </row>
    <row r="1277" spans="1:7">
      <c r="A1277" s="71">
        <v>416</v>
      </c>
      <c r="B1277" s="60">
        <v>3260</v>
      </c>
      <c r="C1277" s="1">
        <v>0.133246</v>
      </c>
      <c r="D1277" s="70">
        <v>1.5028035927397798E-4</v>
      </c>
      <c r="E1277" t="b">
        <f>EXACT(Anketa!$E$5,'Biotopi poligonos'!A1277)</f>
        <v>0</v>
      </c>
      <c r="F1277" t="str">
        <f>IF(E1277=TRUE,COUNTIF($E$3:E1277,TRUE),"")</f>
        <v/>
      </c>
      <c r="G1277" t="str">
        <f>IFERROR(INDEX($B$3:$B$1772,MATCH(ROWS($F$3:F1277),$F$3:$F$1772,0)),"")</f>
        <v/>
      </c>
    </row>
    <row r="1278" spans="1:7">
      <c r="A1278" s="71">
        <v>416</v>
      </c>
      <c r="B1278" s="60" t="s">
        <v>153</v>
      </c>
      <c r="C1278" s="1">
        <v>2.3630249999999999</v>
      </c>
      <c r="D1278" s="70">
        <v>2.6651174967608168E-3</v>
      </c>
      <c r="E1278" t="b">
        <f>EXACT(Anketa!$E$5,'Biotopi poligonos'!A1278)</f>
        <v>0</v>
      </c>
      <c r="F1278" t="str">
        <f>IF(E1278=TRUE,COUNTIF($E$3:E1278,TRUE),"")</f>
        <v/>
      </c>
      <c r="G1278" t="str">
        <f>IFERROR(INDEX($B$3:$B$1772,MATCH(ROWS($F$3:F1278),$F$3:$F$1772,0)),"")</f>
        <v/>
      </c>
    </row>
    <row r="1279" spans="1:7">
      <c r="A1279" s="71">
        <v>416</v>
      </c>
      <c r="B1279" s="60">
        <v>7120</v>
      </c>
      <c r="C1279" s="1">
        <v>0.70450599999999997</v>
      </c>
      <c r="D1279" s="70">
        <v>7.945710549710545E-4</v>
      </c>
      <c r="E1279" t="b">
        <f>EXACT(Anketa!$E$5,'Biotopi poligonos'!A1279)</f>
        <v>0</v>
      </c>
      <c r="F1279" t="str">
        <f>IF(E1279=TRUE,COUNTIF($E$3:E1279,TRUE),"")</f>
        <v/>
      </c>
      <c r="G1279" t="str">
        <f>IFERROR(INDEX($B$3:$B$1772,MATCH(ROWS($F$3:F1279),$F$3:$F$1772,0)),"")</f>
        <v/>
      </c>
    </row>
    <row r="1280" spans="1:7">
      <c r="A1280" s="71">
        <v>416</v>
      </c>
      <c r="B1280" s="60" t="s">
        <v>148</v>
      </c>
      <c r="C1280" s="1">
        <v>55.402850999999998</v>
      </c>
      <c r="D1280" s="70">
        <v>6.2485630736252268E-2</v>
      </c>
      <c r="E1280" t="b">
        <f>EXACT(Anketa!$E$5,'Biotopi poligonos'!A1280)</f>
        <v>0</v>
      </c>
      <c r="F1280" t="str">
        <f>IF(E1280=TRUE,COUNTIF($E$3:E1280,TRUE),"")</f>
        <v/>
      </c>
      <c r="G1280" t="str">
        <f>IFERROR(INDEX($B$3:$B$1772,MATCH(ROWS($F$3:F1280),$F$3:$F$1772,0)),"")</f>
        <v/>
      </c>
    </row>
    <row r="1281" spans="1:7">
      <c r="A1281" s="71">
        <v>416</v>
      </c>
      <c r="B1281" s="60" t="s">
        <v>149</v>
      </c>
      <c r="C1281" s="1">
        <v>26.133747</v>
      </c>
      <c r="D1281" s="70">
        <v>2.9474722605821145E-2</v>
      </c>
      <c r="E1281" t="b">
        <f>EXACT(Anketa!$E$5,'Biotopi poligonos'!A1281)</f>
        <v>0</v>
      </c>
      <c r="F1281" t="str">
        <f>IF(E1281=TRUE,COUNTIF($E$3:E1281,TRUE),"")</f>
        <v/>
      </c>
      <c r="G1281" t="str">
        <f>IFERROR(INDEX($B$3:$B$1772,MATCH(ROWS($F$3:F1281),$F$3:$F$1772,0)),"")</f>
        <v/>
      </c>
    </row>
    <row r="1282" spans="1:7">
      <c r="A1282" s="71">
        <v>416</v>
      </c>
      <c r="B1282" s="60">
        <v>9050</v>
      </c>
      <c r="C1282" s="1">
        <v>76.471605999999994</v>
      </c>
      <c r="D1282" s="70">
        <v>8.6247845518350186E-2</v>
      </c>
      <c r="E1282" t="b">
        <f>EXACT(Anketa!$E$5,'Biotopi poligonos'!A1282)</f>
        <v>0</v>
      </c>
      <c r="F1282" t="str">
        <f>IF(E1282=TRUE,COUNTIF($E$3:E1282,TRUE),"")</f>
        <v/>
      </c>
      <c r="G1282" t="str">
        <f>IFERROR(INDEX($B$3:$B$1772,MATCH(ROWS($F$3:F1282),$F$3:$F$1772,0)),"")</f>
        <v/>
      </c>
    </row>
    <row r="1283" spans="1:7">
      <c r="A1283" s="71">
        <v>416</v>
      </c>
      <c r="B1283" s="60" t="s">
        <v>150</v>
      </c>
      <c r="C1283" s="1">
        <v>34.481848999999997</v>
      </c>
      <c r="D1283" s="70">
        <v>3.8890057909063372E-2</v>
      </c>
      <c r="E1283" t="b">
        <f>EXACT(Anketa!$E$5,'Biotopi poligonos'!A1283)</f>
        <v>0</v>
      </c>
      <c r="F1283" t="str">
        <f>IF(E1283=TRUE,COUNTIF($E$3:E1283,TRUE),"")</f>
        <v/>
      </c>
      <c r="G1283" t="str">
        <f>IFERROR(INDEX($B$3:$B$1772,MATCH(ROWS($F$3:F1283),$F$3:$F$1772,0)),"")</f>
        <v/>
      </c>
    </row>
    <row r="1284" spans="1:7">
      <c r="A1284" s="71">
        <v>416</v>
      </c>
      <c r="B1284" s="60" t="s">
        <v>151</v>
      </c>
      <c r="C1284" s="1">
        <v>21.828128</v>
      </c>
      <c r="D1284" s="70">
        <v>2.4618667112846753E-2</v>
      </c>
      <c r="E1284" t="b">
        <f>EXACT(Anketa!$E$5,'Biotopi poligonos'!A1284)</f>
        <v>0</v>
      </c>
      <c r="F1284" t="str">
        <f>IF(E1284=TRUE,COUNTIF($E$3:E1284,TRUE),"")</f>
        <v/>
      </c>
      <c r="G1284" t="str">
        <f>IFERROR(INDEX($B$3:$B$1772,MATCH(ROWS($F$3:F1284),$F$3:$F$1772,0)),"")</f>
        <v/>
      </c>
    </row>
    <row r="1285" spans="1:7">
      <c r="A1285" s="71">
        <v>416</v>
      </c>
      <c r="B1285" s="60" t="s">
        <v>152</v>
      </c>
      <c r="C1285" s="1">
        <v>6.1807100000000004</v>
      </c>
      <c r="D1285" s="70">
        <v>6.9708608090919694E-3</v>
      </c>
      <c r="E1285" t="b">
        <f>EXACT(Anketa!$E$5,'Biotopi poligonos'!A1285)</f>
        <v>0</v>
      </c>
      <c r="F1285" t="str">
        <f>IF(E1285=TRUE,COUNTIF($E$3:E1285,TRUE),"")</f>
        <v/>
      </c>
      <c r="G1285" t="str">
        <f>IFERROR(INDEX($B$3:$B$1772,MATCH(ROWS($F$3:F1285),$F$3:$F$1772,0)),"")</f>
        <v/>
      </c>
    </row>
    <row r="1286" spans="1:7">
      <c r="A1286" s="72">
        <v>417</v>
      </c>
      <c r="B1286" s="60" t="s">
        <v>150</v>
      </c>
      <c r="C1286" s="1">
        <v>2.1984870000000001</v>
      </c>
      <c r="D1286" s="70">
        <v>0.22021513798961473</v>
      </c>
      <c r="E1286" t="b">
        <f>EXACT(Anketa!$E$5,'Biotopi poligonos'!A1286)</f>
        <v>0</v>
      </c>
      <c r="F1286" t="str">
        <f>IF(E1286=TRUE,COUNTIF($E$3:E1286,TRUE),"")</f>
        <v/>
      </c>
      <c r="G1286" t="str">
        <f>IFERROR(INDEX($B$3:$B$1772,MATCH(ROWS($F$3:F1286),$F$3:$F$1772,0)),"")</f>
        <v/>
      </c>
    </row>
    <row r="1287" spans="1:7">
      <c r="A1287" s="71">
        <v>419</v>
      </c>
      <c r="B1287" s="60">
        <v>2120</v>
      </c>
      <c r="C1287" s="1">
        <v>7.6922000000000004E-2</v>
      </c>
      <c r="D1287" s="70">
        <v>1.1680311262544329E-4</v>
      </c>
      <c r="E1287" t="b">
        <f>EXACT(Anketa!$E$5,'Biotopi poligonos'!A1287)</f>
        <v>0</v>
      </c>
      <c r="F1287" t="str">
        <f>IF(E1287=TRUE,COUNTIF($E$3:E1287,TRUE),"")</f>
        <v/>
      </c>
      <c r="G1287" t="str">
        <f>IFERROR(INDEX($B$3:$B$1772,MATCH(ROWS($F$3:F1287),$F$3:$F$1772,0)),"")</f>
        <v/>
      </c>
    </row>
    <row r="1288" spans="1:7">
      <c r="A1288" s="71">
        <v>419</v>
      </c>
      <c r="B1288" s="60" t="s">
        <v>160</v>
      </c>
      <c r="C1288" s="1">
        <v>2.7597339999999999</v>
      </c>
      <c r="D1288" s="70">
        <v>4.1905504435436553E-3</v>
      </c>
      <c r="E1288" t="b">
        <f>EXACT(Anketa!$E$5,'Biotopi poligonos'!A1288)</f>
        <v>0</v>
      </c>
      <c r="F1288" t="str">
        <f>IF(E1288=TRUE,COUNTIF($E$3:E1288,TRUE),"")</f>
        <v/>
      </c>
      <c r="G1288" t="str">
        <f>IFERROR(INDEX($B$3:$B$1772,MATCH(ROWS($F$3:F1288),$F$3:$F$1772,0)),"")</f>
        <v/>
      </c>
    </row>
    <row r="1289" spans="1:7">
      <c r="A1289" s="71">
        <v>419</v>
      </c>
      <c r="B1289" s="60">
        <v>2180</v>
      </c>
      <c r="C1289" s="1">
        <v>313.69187099999999</v>
      </c>
      <c r="D1289" s="70">
        <v>0.47632909880267055</v>
      </c>
      <c r="E1289" t="b">
        <f>EXACT(Anketa!$E$5,'Biotopi poligonos'!A1289)</f>
        <v>0</v>
      </c>
      <c r="F1289" t="str">
        <f>IF(E1289=TRUE,COUNTIF($E$3:E1289,TRUE),"")</f>
        <v/>
      </c>
      <c r="G1289" t="str">
        <f>IFERROR(INDEX($B$3:$B$1772,MATCH(ROWS($F$3:F1289),$F$3:$F$1772,0)),"")</f>
        <v/>
      </c>
    </row>
    <row r="1290" spans="1:7">
      <c r="A1290" s="71">
        <v>419</v>
      </c>
      <c r="B1290" s="60" t="s">
        <v>154</v>
      </c>
      <c r="C1290" s="1">
        <v>14.41267</v>
      </c>
      <c r="D1290" s="70">
        <v>2.1885087715391535E-2</v>
      </c>
      <c r="E1290" t="b">
        <f>EXACT(Anketa!$E$5,'Biotopi poligonos'!A1290)</f>
        <v>0</v>
      </c>
      <c r="F1290" t="str">
        <f>IF(E1290=TRUE,COUNTIF($E$3:E1290,TRUE),"")</f>
        <v/>
      </c>
      <c r="G1290" t="str">
        <f>IFERROR(INDEX($B$3:$B$1772,MATCH(ROWS($F$3:F1290),$F$3:$F$1772,0)),"")</f>
        <v/>
      </c>
    </row>
    <row r="1291" spans="1:7">
      <c r="A1291" s="71">
        <v>419</v>
      </c>
      <c r="B1291" s="60">
        <v>7120</v>
      </c>
      <c r="C1291" s="1">
        <v>6.9163959999999998</v>
      </c>
      <c r="D1291" s="70">
        <v>1.0502282584308331E-2</v>
      </c>
      <c r="E1291" t="b">
        <f>EXACT(Anketa!$E$5,'Biotopi poligonos'!A1291)</f>
        <v>0</v>
      </c>
      <c r="F1291" t="str">
        <f>IF(E1291=TRUE,COUNTIF($E$3:E1291,TRUE),"")</f>
        <v/>
      </c>
      <c r="G1291" t="str">
        <f>IFERROR(INDEX($B$3:$B$1772,MATCH(ROWS($F$3:F1291),$F$3:$F$1772,0)),"")</f>
        <v/>
      </c>
    </row>
    <row r="1292" spans="1:7">
      <c r="A1292" s="71">
        <v>419</v>
      </c>
      <c r="B1292" s="60" t="s">
        <v>148</v>
      </c>
      <c r="C1292" s="1">
        <v>40.412162000000002</v>
      </c>
      <c r="D1292" s="70">
        <v>6.1364321124303317E-2</v>
      </c>
      <c r="E1292" t="b">
        <f>EXACT(Anketa!$E$5,'Biotopi poligonos'!A1292)</f>
        <v>0</v>
      </c>
      <c r="F1292" t="str">
        <f>IF(E1292=TRUE,COUNTIF($E$3:E1292,TRUE),"")</f>
        <v/>
      </c>
      <c r="G1292" t="str">
        <f>IFERROR(INDEX($B$3:$B$1772,MATCH(ROWS($F$3:F1292),$F$3:$F$1772,0)),"")</f>
        <v/>
      </c>
    </row>
    <row r="1293" spans="1:7">
      <c r="A1293" s="71">
        <v>419</v>
      </c>
      <c r="B1293" s="60" t="s">
        <v>149</v>
      </c>
      <c r="C1293" s="1">
        <v>1.0764750000000001</v>
      </c>
      <c r="D1293" s="70">
        <v>1.6345860828303224E-3</v>
      </c>
      <c r="E1293" t="b">
        <f>EXACT(Anketa!$E$5,'Biotopi poligonos'!A1293)</f>
        <v>0</v>
      </c>
      <c r="F1293" t="str">
        <f>IF(E1293=TRUE,COUNTIF($E$3:E1293,TRUE),"")</f>
        <v/>
      </c>
      <c r="G1293" t="str">
        <f>IFERROR(INDEX($B$3:$B$1772,MATCH(ROWS($F$3:F1293),$F$3:$F$1772,0)),"")</f>
        <v/>
      </c>
    </row>
    <row r="1294" spans="1:7">
      <c r="A1294" s="71">
        <v>419</v>
      </c>
      <c r="B1294" s="60">
        <v>9050</v>
      </c>
      <c r="C1294" s="1">
        <v>18.500758000000001</v>
      </c>
      <c r="D1294" s="70">
        <v>2.8092692861990991E-2</v>
      </c>
      <c r="E1294" t="b">
        <f>EXACT(Anketa!$E$5,'Biotopi poligonos'!A1294)</f>
        <v>0</v>
      </c>
      <c r="F1294" t="str">
        <f>IF(E1294=TRUE,COUNTIF($E$3:E1294,TRUE),"")</f>
        <v/>
      </c>
      <c r="G1294" t="str">
        <f>IFERROR(INDEX($B$3:$B$1772,MATCH(ROWS($F$3:F1294),$F$3:$F$1772,0)),"")</f>
        <v/>
      </c>
    </row>
    <row r="1295" spans="1:7">
      <c r="A1295" s="71">
        <v>419</v>
      </c>
      <c r="B1295" s="60" t="s">
        <v>150</v>
      </c>
      <c r="C1295" s="1">
        <v>66.896137999999993</v>
      </c>
      <c r="D1295" s="70">
        <v>0.10157922494242473</v>
      </c>
      <c r="E1295" t="b">
        <f>EXACT(Anketa!$E$5,'Biotopi poligonos'!A1295)</f>
        <v>0</v>
      </c>
      <c r="F1295" t="str">
        <f>IF(E1295=TRUE,COUNTIF($E$3:E1295,TRUE),"")</f>
        <v/>
      </c>
      <c r="G1295" t="str">
        <f>IFERROR(INDEX($B$3:$B$1772,MATCH(ROWS($F$3:F1295),$F$3:$F$1772,0)),"")</f>
        <v/>
      </c>
    </row>
    <row r="1296" spans="1:7">
      <c r="A1296" s="71">
        <v>419</v>
      </c>
      <c r="B1296" s="60" t="s">
        <v>151</v>
      </c>
      <c r="C1296" s="1">
        <v>60.132474000000002</v>
      </c>
      <c r="D1296" s="70">
        <v>9.1308860053931781E-2</v>
      </c>
      <c r="E1296" t="b">
        <f>EXACT(Anketa!$E$5,'Biotopi poligonos'!A1296)</f>
        <v>0</v>
      </c>
      <c r="F1296" t="str">
        <f>IF(E1296=TRUE,COUNTIF($E$3:E1296,TRUE),"")</f>
        <v/>
      </c>
      <c r="G1296" t="str">
        <f>IFERROR(INDEX($B$3:$B$1772,MATCH(ROWS($F$3:F1296),$F$3:$F$1772,0)),"")</f>
        <v/>
      </c>
    </row>
    <row r="1297" spans="1:7">
      <c r="A1297" s="71">
        <v>419</v>
      </c>
      <c r="B1297" s="60" t="s">
        <v>152</v>
      </c>
      <c r="C1297" s="1">
        <v>1.2273609999999999</v>
      </c>
      <c r="D1297" s="70">
        <v>1.8637006983057733E-3</v>
      </c>
      <c r="E1297" t="b">
        <f>EXACT(Anketa!$E$5,'Biotopi poligonos'!A1297)</f>
        <v>0</v>
      </c>
      <c r="F1297" t="str">
        <f>IF(E1297=TRUE,COUNTIF($E$3:E1297,TRUE),"")</f>
        <v/>
      </c>
      <c r="G1297" t="str">
        <f>IFERROR(INDEX($B$3:$B$1772,MATCH(ROWS($F$3:F1297),$F$3:$F$1772,0)),"")</f>
        <v/>
      </c>
    </row>
    <row r="1298" spans="1:7">
      <c r="A1298" s="71">
        <v>420</v>
      </c>
      <c r="B1298" s="60">
        <v>3260</v>
      </c>
      <c r="C1298" s="1">
        <v>16.855221</v>
      </c>
      <c r="D1298" s="70">
        <v>3.5877707540461649E-2</v>
      </c>
      <c r="E1298" t="b">
        <f>EXACT(Anketa!$E$5,'Biotopi poligonos'!A1298)</f>
        <v>0</v>
      </c>
      <c r="F1298" t="str">
        <f>IF(E1298=TRUE,COUNTIF($E$3:E1298,TRUE),"")</f>
        <v/>
      </c>
      <c r="G1298" t="str">
        <f>IFERROR(INDEX($B$3:$B$1772,MATCH(ROWS($F$3:F1298),$F$3:$F$1772,0)),"")</f>
        <v/>
      </c>
    </row>
    <row r="1299" spans="1:7">
      <c r="A1299" s="71">
        <v>420</v>
      </c>
      <c r="B1299" s="60" t="s">
        <v>156</v>
      </c>
      <c r="C1299" s="1">
        <v>0.20874000000000001</v>
      </c>
      <c r="D1299" s="70">
        <v>4.4432005204772838E-4</v>
      </c>
      <c r="E1299" t="b">
        <f>EXACT(Anketa!$E$5,'Biotopi poligonos'!A1299)</f>
        <v>0</v>
      </c>
      <c r="F1299" t="str">
        <f>IF(E1299=TRUE,COUNTIF($E$3:E1299,TRUE),"")</f>
        <v/>
      </c>
      <c r="G1299" t="str">
        <f>IFERROR(INDEX($B$3:$B$1772,MATCH(ROWS($F$3:F1299),$F$3:$F$1772,0)),"")</f>
        <v/>
      </c>
    </row>
    <row r="1300" spans="1:7">
      <c r="A1300" s="71">
        <v>420</v>
      </c>
      <c r="B1300" s="60" t="s">
        <v>153</v>
      </c>
      <c r="C1300" s="1">
        <v>67.517939999999996</v>
      </c>
      <c r="D1300" s="70">
        <v>0.14371742174454058</v>
      </c>
      <c r="E1300" t="b">
        <f>EXACT(Anketa!$E$5,'Biotopi poligonos'!A1300)</f>
        <v>0</v>
      </c>
      <c r="F1300" t="str">
        <f>IF(E1300=TRUE,COUNTIF($E$3:E1300,TRUE),"")</f>
        <v/>
      </c>
      <c r="G1300" t="str">
        <f>IFERROR(INDEX($B$3:$B$1772,MATCH(ROWS($F$3:F1300),$F$3:$F$1772,0)),"")</f>
        <v/>
      </c>
    </row>
    <row r="1301" spans="1:7">
      <c r="A1301" s="71">
        <v>420</v>
      </c>
      <c r="B1301" s="60">
        <v>6450</v>
      </c>
      <c r="C1301" s="1">
        <v>65.497202000000001</v>
      </c>
      <c r="D1301" s="70">
        <v>0.13941611670796483</v>
      </c>
      <c r="E1301" t="b">
        <f>EXACT(Anketa!$E$5,'Biotopi poligonos'!A1301)</f>
        <v>0</v>
      </c>
      <c r="F1301" t="str">
        <f>IF(E1301=TRUE,COUNTIF($E$3:E1301,TRUE),"")</f>
        <v/>
      </c>
      <c r="G1301" t="str">
        <f>IFERROR(INDEX($B$3:$B$1772,MATCH(ROWS($F$3:F1301),$F$3:$F$1772,0)),"")</f>
        <v/>
      </c>
    </row>
    <row r="1302" spans="1:7">
      <c r="A1302" s="71">
        <v>420</v>
      </c>
      <c r="B1302" s="60" t="s">
        <v>157</v>
      </c>
      <c r="C1302" s="1">
        <v>5.4402280000000003</v>
      </c>
      <c r="D1302" s="70">
        <v>1.1579967366635573E-2</v>
      </c>
      <c r="E1302" t="b">
        <f>EXACT(Anketa!$E$5,'Biotopi poligonos'!A1302)</f>
        <v>0</v>
      </c>
      <c r="F1302" t="str">
        <f>IF(E1302=TRUE,COUNTIF($E$3:E1302,TRUE),"")</f>
        <v/>
      </c>
      <c r="G1302" t="str">
        <f>IFERROR(INDEX($B$3:$B$1772,MATCH(ROWS($F$3:F1302),$F$3:$F$1772,0)),"")</f>
        <v/>
      </c>
    </row>
    <row r="1303" spans="1:7">
      <c r="A1303" s="71">
        <v>420</v>
      </c>
      <c r="B1303" s="60" t="s">
        <v>148</v>
      </c>
      <c r="C1303" s="1">
        <v>5.3525499999999999</v>
      </c>
      <c r="D1303" s="70">
        <v>1.1393337618990459E-2</v>
      </c>
      <c r="E1303" t="b">
        <f>EXACT(Anketa!$E$5,'Biotopi poligonos'!A1303)</f>
        <v>0</v>
      </c>
      <c r="F1303" t="str">
        <f>IF(E1303=TRUE,COUNTIF($E$3:E1303,TRUE),"")</f>
        <v/>
      </c>
      <c r="G1303" t="str">
        <f>IFERROR(INDEX($B$3:$B$1772,MATCH(ROWS($F$3:F1303),$F$3:$F$1772,0)),"")</f>
        <v/>
      </c>
    </row>
    <row r="1304" spans="1:7">
      <c r="A1304" s="71">
        <v>420</v>
      </c>
      <c r="B1304" s="60" t="s">
        <v>150</v>
      </c>
      <c r="C1304" s="1">
        <v>6.5957309999999998</v>
      </c>
      <c r="D1304" s="70">
        <v>1.4039549397397794E-2</v>
      </c>
      <c r="E1304" t="b">
        <f>EXACT(Anketa!$E$5,'Biotopi poligonos'!A1304)</f>
        <v>0</v>
      </c>
      <c r="F1304" t="str">
        <f>IF(E1304=TRUE,COUNTIF($E$3:E1304,TRUE),"")</f>
        <v/>
      </c>
      <c r="G1304" t="str">
        <f>IFERROR(INDEX($B$3:$B$1772,MATCH(ROWS($F$3:F1304),$F$3:$F$1772,0)),"")</f>
        <v/>
      </c>
    </row>
    <row r="1305" spans="1:7">
      <c r="A1305" s="71">
        <v>420</v>
      </c>
      <c r="B1305" s="60" t="s">
        <v>152</v>
      </c>
      <c r="C1305" s="1">
        <v>7.8442299999999996</v>
      </c>
      <c r="D1305" s="70">
        <v>1.6697080970941611E-2</v>
      </c>
      <c r="E1305" t="b">
        <f>EXACT(Anketa!$E$5,'Biotopi poligonos'!A1305)</f>
        <v>0</v>
      </c>
      <c r="F1305" t="str">
        <f>IF(E1305=TRUE,COUNTIF($E$3:E1305,TRUE),"")</f>
        <v/>
      </c>
      <c r="G1305" t="str">
        <f>IFERROR(INDEX($B$3:$B$1772,MATCH(ROWS($F$3:F1305),$F$3:$F$1772,0)),"")</f>
        <v/>
      </c>
    </row>
    <row r="1306" spans="1:7">
      <c r="A1306" s="71">
        <v>420</v>
      </c>
      <c r="B1306" s="60" t="s">
        <v>159</v>
      </c>
      <c r="C1306" s="1">
        <v>2.1836739999999999</v>
      </c>
      <c r="D1306" s="70">
        <v>4.648127552626574E-3</v>
      </c>
      <c r="E1306" t="b">
        <f>EXACT(Anketa!$E$5,'Biotopi poligonos'!A1306)</f>
        <v>0</v>
      </c>
      <c r="F1306" t="str">
        <f>IF(E1306=TRUE,COUNTIF($E$3:E1306,TRUE),"")</f>
        <v/>
      </c>
      <c r="G1306" t="str">
        <f>IFERROR(INDEX($B$3:$B$1772,MATCH(ROWS($F$3:F1306),$F$3:$F$1772,0)),"")</f>
        <v/>
      </c>
    </row>
    <row r="1307" spans="1:7">
      <c r="A1307" s="71">
        <v>421</v>
      </c>
      <c r="B1307" s="60" t="s">
        <v>148</v>
      </c>
      <c r="C1307" s="1">
        <v>3.5078809999999998</v>
      </c>
      <c r="D1307" s="70">
        <v>0.32088859884746951</v>
      </c>
      <c r="E1307" t="b">
        <f>EXACT(Anketa!$E$5,'Biotopi poligonos'!A1307)</f>
        <v>0</v>
      </c>
      <c r="F1307" t="str">
        <f>IF(E1307=TRUE,COUNTIF($E$3:E1307,TRUE),"")</f>
        <v/>
      </c>
      <c r="G1307" t="str">
        <f>IFERROR(INDEX($B$3:$B$1772,MATCH(ROWS($F$3:F1307),$F$3:$F$1772,0)),"")</f>
        <v/>
      </c>
    </row>
    <row r="1308" spans="1:7">
      <c r="A1308" s="71">
        <v>421</v>
      </c>
      <c r="B1308" s="60" t="s">
        <v>151</v>
      </c>
      <c r="C1308" s="1">
        <v>1.4660000000000001E-3</v>
      </c>
      <c r="D1308" s="70">
        <v>1.3410451663280207E-4</v>
      </c>
      <c r="E1308" t="b">
        <f>EXACT(Anketa!$E$5,'Biotopi poligonos'!A1308)</f>
        <v>0</v>
      </c>
      <c r="F1308" t="str">
        <f>IF(E1308=TRUE,COUNTIF($E$3:E1308,TRUE),"")</f>
        <v/>
      </c>
      <c r="G1308" t="str">
        <f>IFERROR(INDEX($B$3:$B$1772,MATCH(ROWS($F$3:F1308),$F$3:$F$1772,0)),"")</f>
        <v/>
      </c>
    </row>
    <row r="1309" spans="1:7">
      <c r="A1309" s="71">
        <v>422</v>
      </c>
      <c r="B1309" s="60" t="s">
        <v>148</v>
      </c>
      <c r="C1309" s="1">
        <v>10.222521</v>
      </c>
      <c r="D1309" s="70">
        <v>0.11095197083833282</v>
      </c>
      <c r="E1309" t="b">
        <f>EXACT(Anketa!$E$5,'Biotopi poligonos'!A1309)</f>
        <v>0</v>
      </c>
      <c r="F1309" t="str">
        <f>IF(E1309=TRUE,COUNTIF($E$3:E1309,TRUE),"")</f>
        <v/>
      </c>
      <c r="G1309" t="str">
        <f>IFERROR(INDEX($B$3:$B$1772,MATCH(ROWS($F$3:F1309),$F$3:$F$1772,0)),"")</f>
        <v/>
      </c>
    </row>
    <row r="1310" spans="1:7">
      <c r="A1310" s="71">
        <v>422</v>
      </c>
      <c r="B1310" s="60">
        <v>9050</v>
      </c>
      <c r="C1310" s="1">
        <v>5.3144530000000003</v>
      </c>
      <c r="D1310" s="70">
        <v>5.7681371774896857E-2</v>
      </c>
      <c r="E1310" t="b">
        <f>EXACT(Anketa!$E$5,'Biotopi poligonos'!A1310)</f>
        <v>0</v>
      </c>
      <c r="F1310" t="str">
        <f>IF(E1310=TRUE,COUNTIF($E$3:E1310,TRUE),"")</f>
        <v/>
      </c>
      <c r="G1310" t="str">
        <f>IFERROR(INDEX($B$3:$B$1772,MATCH(ROWS($F$3:F1310),$F$3:$F$1772,0)),"")</f>
        <v/>
      </c>
    </row>
    <row r="1311" spans="1:7">
      <c r="A1311" s="71">
        <v>422</v>
      </c>
      <c r="B1311" s="60" t="s">
        <v>150</v>
      </c>
      <c r="C1311" s="1">
        <v>17.391387000000002</v>
      </c>
      <c r="D1311" s="70">
        <v>0.18876054774181053</v>
      </c>
      <c r="E1311" t="b">
        <f>EXACT(Anketa!$E$5,'Biotopi poligonos'!A1311)</f>
        <v>0</v>
      </c>
      <c r="F1311" t="str">
        <f>IF(E1311=TRUE,COUNTIF($E$3:E1311,TRUE),"")</f>
        <v/>
      </c>
      <c r="G1311" t="str">
        <f>IFERROR(INDEX($B$3:$B$1772,MATCH(ROWS($F$3:F1311),$F$3:$F$1772,0)),"")</f>
        <v/>
      </c>
    </row>
    <row r="1312" spans="1:7">
      <c r="A1312" s="71">
        <v>422</v>
      </c>
      <c r="B1312" s="60" t="s">
        <v>151</v>
      </c>
      <c r="C1312" s="1">
        <v>17.080058999999999</v>
      </c>
      <c r="D1312" s="70">
        <v>0.18538149328184347</v>
      </c>
      <c r="E1312" t="b">
        <f>EXACT(Anketa!$E$5,'Biotopi poligonos'!A1312)</f>
        <v>0</v>
      </c>
      <c r="F1312" t="str">
        <f>IF(E1312=TRUE,COUNTIF($E$3:E1312,TRUE),"")</f>
        <v/>
      </c>
      <c r="G1312" t="str">
        <f>IFERROR(INDEX($B$3:$B$1772,MATCH(ROWS($F$3:F1312),$F$3:$F$1772,0)),"")</f>
        <v/>
      </c>
    </row>
    <row r="1313" spans="1:7">
      <c r="A1313" s="71">
        <v>422</v>
      </c>
      <c r="B1313" s="60" t="s">
        <v>152</v>
      </c>
      <c r="C1313" s="1">
        <v>0.56573499999999999</v>
      </c>
      <c r="D1313" s="70">
        <v>6.1403066056038638E-3</v>
      </c>
      <c r="E1313" t="b">
        <f>EXACT(Anketa!$E$5,'Biotopi poligonos'!A1313)</f>
        <v>0</v>
      </c>
      <c r="F1313" t="str">
        <f>IF(E1313=TRUE,COUNTIF($E$3:E1313,TRUE),"")</f>
        <v/>
      </c>
      <c r="G1313" t="str">
        <f>IFERROR(INDEX($B$3:$B$1772,MATCH(ROWS($F$3:F1313),$F$3:$F$1772,0)),"")</f>
        <v/>
      </c>
    </row>
    <row r="1314" spans="1:7">
      <c r="A1314" s="71">
        <v>423</v>
      </c>
      <c r="B1314" s="60">
        <v>3260</v>
      </c>
      <c r="C1314" s="1">
        <v>0.30104900000000001</v>
      </c>
      <c r="D1314" s="70">
        <v>2.9081306076368064E-3</v>
      </c>
      <c r="E1314" t="b">
        <f>EXACT(Anketa!$E$5,'Biotopi poligonos'!A1314)</f>
        <v>0</v>
      </c>
      <c r="F1314" t="str">
        <f>IF(E1314=TRUE,COUNTIF($E$3:E1314,TRUE),"")</f>
        <v/>
      </c>
      <c r="G1314" t="str">
        <f>IFERROR(INDEX($B$3:$B$1772,MATCH(ROWS($F$3:F1314),$F$3:$F$1772,0)),"")</f>
        <v/>
      </c>
    </row>
    <row r="1315" spans="1:7">
      <c r="A1315" s="71">
        <v>423</v>
      </c>
      <c r="B1315" s="60" t="s">
        <v>153</v>
      </c>
      <c r="C1315" s="1">
        <v>33.545169000000001</v>
      </c>
      <c r="D1315" s="70">
        <v>0.32404602807931387</v>
      </c>
      <c r="E1315" t="b">
        <f>EXACT(Anketa!$E$5,'Biotopi poligonos'!A1315)</f>
        <v>0</v>
      </c>
      <c r="F1315" t="str">
        <f>IF(E1315=TRUE,COUNTIF($E$3:E1315,TRUE),"")</f>
        <v/>
      </c>
      <c r="G1315" t="str">
        <f>IFERROR(INDEX($B$3:$B$1772,MATCH(ROWS($F$3:F1315),$F$3:$F$1772,0)),"")</f>
        <v/>
      </c>
    </row>
    <row r="1316" spans="1:7">
      <c r="A1316" s="71">
        <v>423</v>
      </c>
      <c r="B1316" s="60">
        <v>6410</v>
      </c>
      <c r="C1316" s="1">
        <v>1.4869540000000001</v>
      </c>
      <c r="D1316" s="70">
        <v>1.4363962144195727E-2</v>
      </c>
      <c r="E1316" t="b">
        <f>EXACT(Anketa!$E$5,'Biotopi poligonos'!A1316)</f>
        <v>0</v>
      </c>
      <c r="F1316" t="str">
        <f>IF(E1316=TRUE,COUNTIF($E$3:E1316,TRUE),"")</f>
        <v/>
      </c>
      <c r="G1316" t="str">
        <f>IFERROR(INDEX($B$3:$B$1772,MATCH(ROWS($F$3:F1316),$F$3:$F$1772,0)),"")</f>
        <v/>
      </c>
    </row>
    <row r="1317" spans="1:7">
      <c r="A1317" s="71">
        <v>423</v>
      </c>
      <c r="B1317" s="60" t="s">
        <v>148</v>
      </c>
      <c r="C1317" s="1">
        <v>8.4861269999999998</v>
      </c>
      <c r="D1317" s="70">
        <v>8.1975909798714178E-2</v>
      </c>
      <c r="E1317" t="b">
        <f>EXACT(Anketa!$E$5,'Biotopi poligonos'!A1317)</f>
        <v>0</v>
      </c>
      <c r="F1317" t="str">
        <f>IF(E1317=TRUE,COUNTIF($E$3:E1317,TRUE),"")</f>
        <v/>
      </c>
      <c r="G1317" t="str">
        <f>IFERROR(INDEX($B$3:$B$1772,MATCH(ROWS($F$3:F1317),$F$3:$F$1772,0)),"")</f>
        <v/>
      </c>
    </row>
    <row r="1318" spans="1:7">
      <c r="A1318" s="71">
        <v>423</v>
      </c>
      <c r="B1318" s="60">
        <v>9050</v>
      </c>
      <c r="C1318" s="1">
        <v>7.3194530000000002</v>
      </c>
      <c r="D1318" s="70">
        <v>7.0705849547611999E-2</v>
      </c>
      <c r="E1318" t="b">
        <f>EXACT(Anketa!$E$5,'Biotopi poligonos'!A1318)</f>
        <v>0</v>
      </c>
      <c r="F1318" t="str">
        <f>IF(E1318=TRUE,COUNTIF($E$3:E1318,TRUE),"")</f>
        <v/>
      </c>
      <c r="G1318" t="str">
        <f>IFERROR(INDEX($B$3:$B$1772,MATCH(ROWS($F$3:F1318),$F$3:$F$1772,0)),"")</f>
        <v/>
      </c>
    </row>
    <row r="1319" spans="1:7">
      <c r="A1319" s="71">
        <v>423</v>
      </c>
      <c r="B1319" s="60" t="s">
        <v>158</v>
      </c>
      <c r="C1319" s="1">
        <v>0.155997</v>
      </c>
      <c r="D1319" s="70">
        <v>1.5069296041492211E-3</v>
      </c>
      <c r="E1319" t="b">
        <f>EXACT(Anketa!$E$5,'Biotopi poligonos'!A1319)</f>
        <v>0</v>
      </c>
      <c r="F1319" t="str">
        <f>IF(E1319=TRUE,COUNTIF($E$3:E1319,TRUE),"")</f>
        <v/>
      </c>
      <c r="G1319" t="str">
        <f>IFERROR(INDEX($B$3:$B$1772,MATCH(ROWS($F$3:F1319),$F$3:$F$1772,0)),"")</f>
        <v/>
      </c>
    </row>
    <row r="1320" spans="1:7">
      <c r="A1320" s="71">
        <v>423</v>
      </c>
      <c r="B1320" s="60" t="s">
        <v>151</v>
      </c>
      <c r="C1320" s="1">
        <v>0.20805599999999999</v>
      </c>
      <c r="D1320" s="70">
        <v>2.0098190716543929E-3</v>
      </c>
      <c r="E1320" t="b">
        <f>EXACT(Anketa!$E$5,'Biotopi poligonos'!A1320)</f>
        <v>0</v>
      </c>
      <c r="F1320" t="str">
        <f>IF(E1320=TRUE,COUNTIF($E$3:E1320,TRUE),"")</f>
        <v/>
      </c>
      <c r="G1320" t="str">
        <f>IFERROR(INDEX($B$3:$B$1772,MATCH(ROWS($F$3:F1320),$F$3:$F$1772,0)),"")</f>
        <v/>
      </c>
    </row>
    <row r="1321" spans="1:7">
      <c r="A1321" s="71">
        <v>423</v>
      </c>
      <c r="B1321" s="60" t="s">
        <v>152</v>
      </c>
      <c r="C1321" s="1">
        <v>0.88055600000000001</v>
      </c>
      <c r="D1321" s="70">
        <v>8.506162967949522E-3</v>
      </c>
      <c r="E1321" t="b">
        <f>EXACT(Anketa!$E$5,'Biotopi poligonos'!A1321)</f>
        <v>0</v>
      </c>
      <c r="F1321" t="str">
        <f>IF(E1321=TRUE,COUNTIF($E$3:E1321,TRUE),"")</f>
        <v/>
      </c>
      <c r="G1321" t="str">
        <f>IFERROR(INDEX($B$3:$B$1772,MATCH(ROWS($F$3:F1321),$F$3:$F$1772,0)),"")</f>
        <v/>
      </c>
    </row>
    <row r="1322" spans="1:7">
      <c r="A1322" s="71">
        <v>425</v>
      </c>
      <c r="B1322" s="60">
        <v>3260</v>
      </c>
      <c r="C1322" s="1">
        <v>0.14108200000000001</v>
      </c>
      <c r="D1322" s="70">
        <v>5.7392678311373499E-4</v>
      </c>
      <c r="E1322" t="b">
        <f>EXACT(Anketa!$E$5,'Biotopi poligonos'!A1322)</f>
        <v>0</v>
      </c>
      <c r="F1322" t="str">
        <f>IF(E1322=TRUE,COUNTIF($E$3:E1322,TRUE),"")</f>
        <v/>
      </c>
      <c r="G1322" t="str">
        <f>IFERROR(INDEX($B$3:$B$1772,MATCH(ROWS($F$3:F1322),$F$3:$F$1772,0)),"")</f>
        <v/>
      </c>
    </row>
    <row r="1323" spans="1:7">
      <c r="A1323" s="71">
        <v>425</v>
      </c>
      <c r="B1323" s="60" t="s">
        <v>148</v>
      </c>
      <c r="C1323" s="1">
        <v>124.34172700000001</v>
      </c>
      <c r="D1323" s="70">
        <v>0.50582673469270534</v>
      </c>
      <c r="E1323" t="b">
        <f>EXACT(Anketa!$E$5,'Biotopi poligonos'!A1323)</f>
        <v>0</v>
      </c>
      <c r="F1323" t="str">
        <f>IF(E1323=TRUE,COUNTIF($E$3:E1323,TRUE),"")</f>
        <v/>
      </c>
      <c r="G1323" t="str">
        <f>IFERROR(INDEX($B$3:$B$1772,MATCH(ROWS($F$3:F1323),$F$3:$F$1772,0)),"")</f>
        <v/>
      </c>
    </row>
    <row r="1324" spans="1:7">
      <c r="A1324" s="71">
        <v>425</v>
      </c>
      <c r="B1324" s="60" t="s">
        <v>149</v>
      </c>
      <c r="C1324" s="1">
        <v>3.1890079999999998</v>
      </c>
      <c r="D1324" s="70">
        <v>1.2973002245247202E-2</v>
      </c>
      <c r="E1324" t="b">
        <f>EXACT(Anketa!$E$5,'Biotopi poligonos'!A1324)</f>
        <v>0</v>
      </c>
      <c r="F1324" t="str">
        <f>IF(E1324=TRUE,COUNTIF($E$3:E1324,TRUE),"")</f>
        <v/>
      </c>
      <c r="G1324" t="str">
        <f>IFERROR(INDEX($B$3:$B$1772,MATCH(ROWS($F$3:F1324),$F$3:$F$1772,0)),"")</f>
        <v/>
      </c>
    </row>
    <row r="1325" spans="1:7">
      <c r="A1325" s="71">
        <v>425</v>
      </c>
      <c r="B1325" s="60">
        <v>9050</v>
      </c>
      <c r="C1325" s="1">
        <v>12.690206</v>
      </c>
      <c r="D1325" s="70">
        <v>5.1624226383455145E-2</v>
      </c>
      <c r="E1325" t="b">
        <f>EXACT(Anketa!$E$5,'Biotopi poligonos'!A1325)</f>
        <v>0</v>
      </c>
      <c r="F1325" t="str">
        <f>IF(E1325=TRUE,COUNTIF($E$3:E1325,TRUE),"")</f>
        <v/>
      </c>
      <c r="G1325" t="str">
        <f>IFERROR(INDEX($B$3:$B$1772,MATCH(ROWS($F$3:F1325),$F$3:$F$1772,0)),"")</f>
        <v/>
      </c>
    </row>
    <row r="1326" spans="1:7">
      <c r="A1326" s="71">
        <v>425</v>
      </c>
      <c r="B1326" s="60" t="s">
        <v>150</v>
      </c>
      <c r="C1326" s="1">
        <v>0.603213</v>
      </c>
      <c r="D1326" s="70">
        <v>2.4538927476388584E-3</v>
      </c>
      <c r="E1326" t="b">
        <f>EXACT(Anketa!$E$5,'Biotopi poligonos'!A1326)</f>
        <v>0</v>
      </c>
      <c r="F1326" t="str">
        <f>IF(E1326=TRUE,COUNTIF($E$3:E1326,TRUE),"")</f>
        <v/>
      </c>
      <c r="G1326" t="str">
        <f>IFERROR(INDEX($B$3:$B$1772,MATCH(ROWS($F$3:F1326),$F$3:$F$1772,0)),"")</f>
        <v/>
      </c>
    </row>
    <row r="1327" spans="1:7">
      <c r="A1327" s="71">
        <v>425</v>
      </c>
      <c r="B1327" s="60" t="s">
        <v>151</v>
      </c>
      <c r="C1327" s="1">
        <v>29.216826000000001</v>
      </c>
      <c r="D1327" s="70">
        <v>0.11885512651489016</v>
      </c>
      <c r="E1327" t="b">
        <f>EXACT(Anketa!$E$5,'Biotopi poligonos'!A1327)</f>
        <v>0</v>
      </c>
      <c r="F1327" t="str">
        <f>IF(E1327=TRUE,COUNTIF($E$3:E1327,TRUE),"")</f>
        <v/>
      </c>
      <c r="G1327" t="str">
        <f>IFERROR(INDEX($B$3:$B$1772,MATCH(ROWS($F$3:F1327),$F$3:$F$1772,0)),"")</f>
        <v/>
      </c>
    </row>
    <row r="1328" spans="1:7">
      <c r="A1328" s="71">
        <v>426</v>
      </c>
      <c r="B1328" s="60">
        <v>3160</v>
      </c>
      <c r="C1328" s="1">
        <v>3.5490490000000001</v>
      </c>
      <c r="D1328" s="70">
        <v>2.6694613653352097E-3</v>
      </c>
      <c r="E1328" t="b">
        <f>EXACT(Anketa!$E$5,'Biotopi poligonos'!A1328)</f>
        <v>0</v>
      </c>
      <c r="F1328" t="str">
        <f>IF(E1328=TRUE,COUNTIF($E$3:E1328,TRUE),"")</f>
        <v/>
      </c>
      <c r="G1328" t="str">
        <f>IFERROR(INDEX($B$3:$B$1772,MATCH(ROWS($F$3:F1328),$F$3:$F$1772,0)),"")</f>
        <v/>
      </c>
    </row>
    <row r="1329" spans="1:7">
      <c r="A1329" s="71">
        <v>426</v>
      </c>
      <c r="B1329" s="60">
        <v>3260</v>
      </c>
      <c r="C1329" s="1">
        <v>32.678139999999999</v>
      </c>
      <c r="D1329" s="70">
        <v>2.4579269607439943E-2</v>
      </c>
      <c r="E1329" t="b">
        <f>EXACT(Anketa!$E$5,'Biotopi poligonos'!A1329)</f>
        <v>0</v>
      </c>
      <c r="F1329" t="str">
        <f>IF(E1329=TRUE,COUNTIF($E$3:E1329,TRUE),"")</f>
        <v/>
      </c>
      <c r="G1329" t="str">
        <f>IFERROR(INDEX($B$3:$B$1772,MATCH(ROWS($F$3:F1329),$F$3:$F$1772,0)),"")</f>
        <v/>
      </c>
    </row>
    <row r="1330" spans="1:7">
      <c r="A1330" s="71">
        <v>426</v>
      </c>
      <c r="B1330" s="60">
        <v>6210</v>
      </c>
      <c r="C1330" s="1">
        <v>71.809551999999996</v>
      </c>
      <c r="D1330" s="70">
        <v>5.4012448046231461E-2</v>
      </c>
      <c r="E1330" t="b">
        <f>EXACT(Anketa!$E$5,'Biotopi poligonos'!A1330)</f>
        <v>0</v>
      </c>
      <c r="F1330" t="str">
        <f>IF(E1330=TRUE,COUNTIF($E$3:E1330,TRUE),"")</f>
        <v/>
      </c>
      <c r="G1330" t="str">
        <f>IFERROR(INDEX($B$3:$B$1772,MATCH(ROWS($F$3:F1330),$F$3:$F$1772,0)),"")</f>
        <v/>
      </c>
    </row>
    <row r="1331" spans="1:7">
      <c r="A1331" s="71">
        <v>426</v>
      </c>
      <c r="B1331" s="60" t="s">
        <v>156</v>
      </c>
      <c r="C1331" s="1">
        <v>1.7539629999999999</v>
      </c>
      <c r="D1331" s="70">
        <v>1.3192650946006776E-3</v>
      </c>
      <c r="E1331" t="b">
        <f>EXACT(Anketa!$E$5,'Biotopi poligonos'!A1331)</f>
        <v>0</v>
      </c>
      <c r="F1331" t="str">
        <f>IF(E1331=TRUE,COUNTIF($E$3:E1331,TRUE),"")</f>
        <v/>
      </c>
      <c r="G1331" t="str">
        <f>IFERROR(INDEX($B$3:$B$1772,MATCH(ROWS($F$3:F1331),$F$3:$F$1772,0)),"")</f>
        <v/>
      </c>
    </row>
    <row r="1332" spans="1:7">
      <c r="A1332" s="71">
        <v>426</v>
      </c>
      <c r="B1332" s="60" t="s">
        <v>153</v>
      </c>
      <c r="C1332" s="1">
        <v>14.92637</v>
      </c>
      <c r="D1332" s="70">
        <v>1.1227054920824851E-2</v>
      </c>
      <c r="E1332" t="b">
        <f>EXACT(Anketa!$E$5,'Biotopi poligonos'!A1332)</f>
        <v>0</v>
      </c>
      <c r="F1332" t="str">
        <f>IF(E1332=TRUE,COUNTIF($E$3:E1332,TRUE),"")</f>
        <v/>
      </c>
      <c r="G1332" t="str">
        <f>IFERROR(INDEX($B$3:$B$1772,MATCH(ROWS($F$3:F1332),$F$3:$F$1772,0)),"")</f>
        <v/>
      </c>
    </row>
    <row r="1333" spans="1:7">
      <c r="A1333" s="71">
        <v>426</v>
      </c>
      <c r="B1333" s="60">
        <v>6430</v>
      </c>
      <c r="C1333" s="1">
        <v>1.149259</v>
      </c>
      <c r="D1333" s="70">
        <v>8.6442945681048018E-4</v>
      </c>
      <c r="E1333" t="b">
        <f>EXACT(Anketa!$E$5,'Biotopi poligonos'!A1333)</f>
        <v>0</v>
      </c>
      <c r="F1333" t="str">
        <f>IF(E1333=TRUE,COUNTIF($E$3:E1333,TRUE),"")</f>
        <v/>
      </c>
      <c r="G1333" t="str">
        <f>IFERROR(INDEX($B$3:$B$1772,MATCH(ROWS($F$3:F1333),$F$3:$F$1772,0)),"")</f>
        <v/>
      </c>
    </row>
    <row r="1334" spans="1:7">
      <c r="A1334" s="71">
        <v>426</v>
      </c>
      <c r="B1334" s="60">
        <v>6450</v>
      </c>
      <c r="C1334" s="1">
        <v>71.592811999999995</v>
      </c>
      <c r="D1334" s="70">
        <v>5.3849424358386425E-2</v>
      </c>
      <c r="E1334" t="b">
        <f>EXACT(Anketa!$E$5,'Biotopi poligonos'!A1334)</f>
        <v>0</v>
      </c>
      <c r="F1334" t="str">
        <f>IF(E1334=TRUE,COUNTIF($E$3:E1334,TRUE),"")</f>
        <v/>
      </c>
      <c r="G1334" t="str">
        <f>IFERROR(INDEX($B$3:$B$1772,MATCH(ROWS($F$3:F1334),$F$3:$F$1772,0)),"")</f>
        <v/>
      </c>
    </row>
    <row r="1335" spans="1:7">
      <c r="A1335" s="71">
        <v>426</v>
      </c>
      <c r="B1335" s="60">
        <v>6510</v>
      </c>
      <c r="C1335" s="1">
        <v>47.190091000000002</v>
      </c>
      <c r="D1335" s="70">
        <v>3.5494614120896273E-2</v>
      </c>
      <c r="E1335" t="b">
        <f>EXACT(Anketa!$E$5,'Biotopi poligonos'!A1335)</f>
        <v>0</v>
      </c>
      <c r="F1335" t="str">
        <f>IF(E1335=TRUE,COUNTIF($E$3:E1335,TRUE),"")</f>
        <v/>
      </c>
      <c r="G1335" t="str">
        <f>IFERROR(INDEX($B$3:$B$1772,MATCH(ROWS($F$3:F1335),$F$3:$F$1772,0)),"")</f>
        <v/>
      </c>
    </row>
    <row r="1336" spans="1:7">
      <c r="A1336" s="71">
        <v>426</v>
      </c>
      <c r="B1336" s="60">
        <v>7140</v>
      </c>
      <c r="C1336" s="1">
        <v>10.450998999999999</v>
      </c>
      <c r="D1336" s="70">
        <v>7.8608489371820196E-3</v>
      </c>
      <c r="E1336" t="b">
        <f>EXACT(Anketa!$E$5,'Biotopi poligonos'!A1336)</f>
        <v>0</v>
      </c>
      <c r="F1336" t="str">
        <f>IF(E1336=TRUE,COUNTIF($E$3:E1336,TRUE),"")</f>
        <v/>
      </c>
      <c r="G1336" t="str">
        <f>IFERROR(INDEX($B$3:$B$1772,MATCH(ROWS($F$3:F1336),$F$3:$F$1772,0)),"")</f>
        <v/>
      </c>
    </row>
    <row r="1337" spans="1:7">
      <c r="A1337" s="71">
        <v>426</v>
      </c>
      <c r="B1337" s="60" t="s">
        <v>148</v>
      </c>
      <c r="C1337" s="1">
        <v>106.920247</v>
      </c>
      <c r="D1337" s="70">
        <v>8.0421394164633356E-2</v>
      </c>
      <c r="E1337" t="b">
        <f>EXACT(Anketa!$E$5,'Biotopi poligonos'!A1337)</f>
        <v>0</v>
      </c>
      <c r="F1337" t="str">
        <f>IF(E1337=TRUE,COUNTIF($E$3:E1337,TRUE),"")</f>
        <v/>
      </c>
      <c r="G1337" t="str">
        <f>IFERROR(INDEX($B$3:$B$1772,MATCH(ROWS($F$3:F1337),$F$3:$F$1772,0)),"")</f>
        <v/>
      </c>
    </row>
    <row r="1338" spans="1:7">
      <c r="A1338" s="71">
        <v>426</v>
      </c>
      <c r="B1338" s="60">
        <v>9050</v>
      </c>
      <c r="C1338" s="1">
        <v>19.603538</v>
      </c>
      <c r="D1338" s="70">
        <v>1.4745045028930473E-2</v>
      </c>
      <c r="E1338" t="b">
        <f>EXACT(Anketa!$E$5,'Biotopi poligonos'!A1338)</f>
        <v>0</v>
      </c>
      <c r="F1338" t="str">
        <f>IF(E1338=TRUE,COUNTIF($E$3:E1338,TRUE),"")</f>
        <v/>
      </c>
      <c r="G1338" t="str">
        <f>IFERROR(INDEX($B$3:$B$1772,MATCH(ROWS($F$3:F1338),$F$3:$F$1772,0)),"")</f>
        <v/>
      </c>
    </row>
    <row r="1339" spans="1:7">
      <c r="A1339" s="71">
        <v>426</v>
      </c>
      <c r="B1339" s="60" t="s">
        <v>150</v>
      </c>
      <c r="C1339" s="1">
        <v>3.1417079999999999</v>
      </c>
      <c r="D1339" s="70">
        <v>2.3630747637365815E-3</v>
      </c>
      <c r="E1339" t="b">
        <f>EXACT(Anketa!$E$5,'Biotopi poligonos'!A1339)</f>
        <v>0</v>
      </c>
      <c r="F1339" t="str">
        <f>IF(E1339=TRUE,COUNTIF($E$3:E1339,TRUE),"")</f>
        <v/>
      </c>
      <c r="G1339" t="str">
        <f>IFERROR(INDEX($B$3:$B$1772,MATCH(ROWS($F$3:F1339),$F$3:$F$1772,0)),"")</f>
        <v/>
      </c>
    </row>
    <row r="1340" spans="1:7">
      <c r="A1340" s="71">
        <v>426</v>
      </c>
      <c r="B1340" s="60" t="s">
        <v>151</v>
      </c>
      <c r="C1340" s="1">
        <v>184.84961999999999</v>
      </c>
      <c r="D1340" s="70">
        <v>0.13903694172351372</v>
      </c>
      <c r="E1340" t="b">
        <f>EXACT(Anketa!$E$5,'Biotopi poligonos'!A1340)</f>
        <v>0</v>
      </c>
      <c r="F1340" t="str">
        <f>IF(E1340=TRUE,COUNTIF($E$3:E1340,TRUE),"")</f>
        <v/>
      </c>
      <c r="G1340" t="str">
        <f>IFERROR(INDEX($B$3:$B$1772,MATCH(ROWS($F$3:F1340),$F$3:$F$1772,0)),"")</f>
        <v/>
      </c>
    </row>
    <row r="1341" spans="1:7">
      <c r="A1341" s="71">
        <v>426</v>
      </c>
      <c r="B1341" s="60" t="s">
        <v>152</v>
      </c>
      <c r="C1341" s="1">
        <v>5.02088</v>
      </c>
      <c r="D1341" s="70">
        <v>3.7765173656335114E-3</v>
      </c>
      <c r="E1341" t="b">
        <f>EXACT(Anketa!$E$5,'Biotopi poligonos'!A1341)</f>
        <v>0</v>
      </c>
      <c r="F1341" t="str">
        <f>IF(E1341=TRUE,COUNTIF($E$3:E1341,TRUE),"")</f>
        <v/>
      </c>
      <c r="G1341" t="str">
        <f>IFERROR(INDEX($B$3:$B$1772,MATCH(ROWS($F$3:F1341),$F$3:$F$1772,0)),"")</f>
        <v/>
      </c>
    </row>
    <row r="1342" spans="1:7">
      <c r="A1342" s="71">
        <v>426</v>
      </c>
      <c r="B1342" s="60" t="s">
        <v>155</v>
      </c>
      <c r="C1342" s="1">
        <v>61.062102000000003</v>
      </c>
      <c r="D1342" s="70">
        <v>4.5928619800729112E-2</v>
      </c>
      <c r="E1342" t="b">
        <f>EXACT(Anketa!$E$5,'Biotopi poligonos'!A1342)</f>
        <v>0</v>
      </c>
      <c r="F1342" t="str">
        <f>IF(E1342=TRUE,COUNTIF($E$3:E1342,TRUE),"")</f>
        <v/>
      </c>
      <c r="G1342" t="str">
        <f>IFERROR(INDEX($B$3:$B$1772,MATCH(ROWS($F$3:F1342),$F$3:$F$1772,0)),"")</f>
        <v/>
      </c>
    </row>
    <row r="1343" spans="1:7">
      <c r="A1343" s="71">
        <v>427</v>
      </c>
      <c r="B1343" s="60">
        <v>3150</v>
      </c>
      <c r="C1343" s="1">
        <v>12.322480000000001</v>
      </c>
      <c r="D1343" s="70">
        <v>2.0131923495723816E-2</v>
      </c>
      <c r="E1343" t="b">
        <f>EXACT(Anketa!$E$5,'Biotopi poligonos'!A1343)</f>
        <v>0</v>
      </c>
      <c r="F1343" t="str">
        <f>IF(E1343=TRUE,COUNTIF($E$3:E1343,TRUE),"")</f>
        <v/>
      </c>
      <c r="G1343" t="str">
        <f>IFERROR(INDEX($B$3:$B$1772,MATCH(ROWS($F$3:F1343),$F$3:$F$1772,0)),"")</f>
        <v/>
      </c>
    </row>
    <row r="1344" spans="1:7">
      <c r="A1344" s="71">
        <v>427</v>
      </c>
      <c r="B1344" s="60">
        <v>3260</v>
      </c>
      <c r="C1344" s="1">
        <v>0.90098500000000004</v>
      </c>
      <c r="D1344" s="70">
        <v>1.4719894932509301E-3</v>
      </c>
      <c r="E1344" t="b">
        <f>EXACT(Anketa!$E$5,'Biotopi poligonos'!A1344)</f>
        <v>0</v>
      </c>
      <c r="F1344" t="str">
        <f>IF(E1344=TRUE,COUNTIF($E$3:E1344,TRUE),"")</f>
        <v/>
      </c>
      <c r="G1344" t="str">
        <f>IFERROR(INDEX($B$3:$B$1772,MATCH(ROWS($F$3:F1344),$F$3:$F$1772,0)),"")</f>
        <v/>
      </c>
    </row>
    <row r="1345" spans="1:7">
      <c r="A1345" s="71">
        <v>427</v>
      </c>
      <c r="B1345" s="60" t="s">
        <v>154</v>
      </c>
      <c r="C1345" s="1">
        <v>35.887504</v>
      </c>
      <c r="D1345" s="70">
        <v>5.8631418755030022E-2</v>
      </c>
      <c r="E1345" t="b">
        <f>EXACT(Anketa!$E$5,'Biotopi poligonos'!A1345)</f>
        <v>0</v>
      </c>
      <c r="F1345" t="str">
        <f>IF(E1345=TRUE,COUNTIF($E$3:E1345,TRUE),"")</f>
        <v/>
      </c>
      <c r="G1345" t="str">
        <f>IFERROR(INDEX($B$3:$B$1772,MATCH(ROWS($F$3:F1345),$F$3:$F$1772,0)),"")</f>
        <v/>
      </c>
    </row>
    <row r="1346" spans="1:7">
      <c r="A1346" s="71">
        <v>427</v>
      </c>
      <c r="B1346" s="60" t="s">
        <v>148</v>
      </c>
      <c r="C1346" s="1">
        <v>115.09063399999999</v>
      </c>
      <c r="D1346" s="70">
        <v>0.18802999386181596</v>
      </c>
      <c r="E1346" t="b">
        <f>EXACT(Anketa!$E$5,'Biotopi poligonos'!A1346)</f>
        <v>0</v>
      </c>
      <c r="F1346" t="str">
        <f>IF(E1346=TRUE,COUNTIF($E$3:E1346,TRUE),"")</f>
        <v/>
      </c>
      <c r="G1346" t="str">
        <f>IFERROR(INDEX($B$3:$B$1772,MATCH(ROWS($F$3:F1346),$F$3:$F$1772,0)),"")</f>
        <v/>
      </c>
    </row>
    <row r="1347" spans="1:7">
      <c r="A1347" s="71">
        <v>427</v>
      </c>
      <c r="B1347" s="60" t="s">
        <v>149</v>
      </c>
      <c r="C1347" s="1">
        <v>6.1956899999999999</v>
      </c>
      <c r="D1347" s="70">
        <v>1.0122244636081461E-2</v>
      </c>
      <c r="E1347" t="b">
        <f>EXACT(Anketa!$E$5,'Biotopi poligonos'!A1347)</f>
        <v>0</v>
      </c>
      <c r="F1347" t="str">
        <f>IF(E1347=TRUE,COUNTIF($E$3:E1347,TRUE),"")</f>
        <v/>
      </c>
      <c r="G1347" t="str">
        <f>IFERROR(INDEX($B$3:$B$1772,MATCH(ROWS($F$3:F1347),$F$3:$F$1772,0)),"")</f>
        <v/>
      </c>
    </row>
    <row r="1348" spans="1:7">
      <c r="A1348" s="71">
        <v>427</v>
      </c>
      <c r="B1348" s="60">
        <v>9050</v>
      </c>
      <c r="C1348" s="1">
        <v>8.1284919999999996</v>
      </c>
      <c r="D1348" s="70">
        <v>1.3279971164863165E-2</v>
      </c>
      <c r="E1348" t="b">
        <f>EXACT(Anketa!$E$5,'Biotopi poligonos'!A1348)</f>
        <v>0</v>
      </c>
      <c r="F1348" t="str">
        <f>IF(E1348=TRUE,COUNTIF($E$3:E1348,TRUE),"")</f>
        <v/>
      </c>
      <c r="G1348" t="str">
        <f>IFERROR(INDEX($B$3:$B$1772,MATCH(ROWS($F$3:F1348),$F$3:$F$1772,0)),"")</f>
        <v/>
      </c>
    </row>
    <row r="1349" spans="1:7">
      <c r="A1349" s="71">
        <v>427</v>
      </c>
      <c r="B1349" s="60" t="s">
        <v>150</v>
      </c>
      <c r="C1349" s="1">
        <v>37.616439999999997</v>
      </c>
      <c r="D1349" s="70">
        <v>6.1456078018506423E-2</v>
      </c>
      <c r="E1349" t="b">
        <f>EXACT(Anketa!$E$5,'Biotopi poligonos'!A1349)</f>
        <v>0</v>
      </c>
      <c r="F1349" t="str">
        <f>IF(E1349=TRUE,COUNTIF($E$3:E1349,TRUE),"")</f>
        <v/>
      </c>
      <c r="G1349" t="str">
        <f>IFERROR(INDEX($B$3:$B$1772,MATCH(ROWS($F$3:F1349),$F$3:$F$1772,0)),"")</f>
        <v/>
      </c>
    </row>
    <row r="1350" spans="1:7">
      <c r="A1350" s="71">
        <v>427</v>
      </c>
      <c r="B1350" s="60" t="s">
        <v>151</v>
      </c>
      <c r="C1350" s="1">
        <v>54.173690000000001</v>
      </c>
      <c r="D1350" s="70">
        <v>8.8506581675203227E-2</v>
      </c>
      <c r="E1350" t="b">
        <f>EXACT(Anketa!$E$5,'Biotopi poligonos'!A1350)</f>
        <v>0</v>
      </c>
      <c r="F1350" t="str">
        <f>IF(E1350=TRUE,COUNTIF($E$3:E1350,TRUE),"")</f>
        <v/>
      </c>
      <c r="G1350" t="str">
        <f>IFERROR(INDEX($B$3:$B$1772,MATCH(ROWS($F$3:F1350),$F$3:$F$1772,0)),"")</f>
        <v/>
      </c>
    </row>
    <row r="1351" spans="1:7">
      <c r="A1351" s="71">
        <v>427</v>
      </c>
      <c r="B1351" s="60" t="s">
        <v>152</v>
      </c>
      <c r="C1351" s="1">
        <v>50.180688000000004</v>
      </c>
      <c r="D1351" s="70">
        <v>8.1982991392867841E-2</v>
      </c>
      <c r="E1351" t="b">
        <f>EXACT(Anketa!$E$5,'Biotopi poligonos'!A1351)</f>
        <v>0</v>
      </c>
      <c r="F1351" t="str">
        <f>IF(E1351=TRUE,COUNTIF($E$3:E1351,TRUE),"")</f>
        <v/>
      </c>
      <c r="G1351" t="str">
        <f>IFERROR(INDEX($B$3:$B$1772,MATCH(ROWS($F$3:F1351),$F$3:$F$1772,0)),"")</f>
        <v/>
      </c>
    </row>
    <row r="1352" spans="1:7">
      <c r="A1352" s="71">
        <v>428</v>
      </c>
      <c r="B1352" s="60" t="s">
        <v>154</v>
      </c>
      <c r="C1352" s="1">
        <v>6.5861960000000002</v>
      </c>
      <c r="D1352" s="70">
        <v>8.361507087727918E-2</v>
      </c>
      <c r="E1352" t="b">
        <f>EXACT(Anketa!$E$5,'Biotopi poligonos'!A1352)</f>
        <v>0</v>
      </c>
      <c r="F1352" t="str">
        <f>IF(E1352=TRUE,COUNTIF($E$3:E1352,TRUE),"")</f>
        <v/>
      </c>
      <c r="G1352" t="str">
        <f>IFERROR(INDEX($B$3:$B$1772,MATCH(ROWS($F$3:F1352),$F$3:$F$1772,0)),"")</f>
        <v/>
      </c>
    </row>
    <row r="1353" spans="1:7">
      <c r="A1353" s="71">
        <v>428</v>
      </c>
      <c r="B1353" s="60">
        <v>7140</v>
      </c>
      <c r="C1353" s="1">
        <v>5.4999859999999998</v>
      </c>
      <c r="D1353" s="70">
        <v>6.9825088596519633E-2</v>
      </c>
      <c r="E1353" t="b">
        <f>EXACT(Anketa!$E$5,'Biotopi poligonos'!A1353)</f>
        <v>0</v>
      </c>
      <c r="F1353" t="str">
        <f>IF(E1353=TRUE,COUNTIF($E$3:E1353,TRUE),"")</f>
        <v/>
      </c>
      <c r="G1353" t="str">
        <f>IFERROR(INDEX($B$3:$B$1772,MATCH(ROWS($F$3:F1353),$F$3:$F$1772,0)),"")</f>
        <v/>
      </c>
    </row>
    <row r="1354" spans="1:7">
      <c r="A1354" s="71">
        <v>428</v>
      </c>
      <c r="B1354" s="60" t="s">
        <v>148</v>
      </c>
      <c r="C1354" s="1">
        <v>3.5396239999999999</v>
      </c>
      <c r="D1354" s="70">
        <v>4.4937307003757317E-2</v>
      </c>
      <c r="E1354" t="b">
        <f>EXACT(Anketa!$E$5,'Biotopi poligonos'!A1354)</f>
        <v>0</v>
      </c>
      <c r="F1354" t="str">
        <f>IF(E1354=TRUE,COUNTIF($E$3:E1354,TRUE),"")</f>
        <v/>
      </c>
      <c r="G1354" t="str">
        <f>IFERROR(INDEX($B$3:$B$1772,MATCH(ROWS($F$3:F1354),$F$3:$F$1772,0)),"")</f>
        <v/>
      </c>
    </row>
    <row r="1355" spans="1:7">
      <c r="A1355" s="71">
        <v>428</v>
      </c>
      <c r="B1355" s="60">
        <v>9050</v>
      </c>
      <c r="C1355" s="1">
        <v>3.5285869999999999</v>
      </c>
      <c r="D1355" s="70">
        <v>4.4797186737480316E-2</v>
      </c>
      <c r="E1355" t="b">
        <f>EXACT(Anketa!$E$5,'Biotopi poligonos'!A1355)</f>
        <v>0</v>
      </c>
      <c r="F1355" t="str">
        <f>IF(E1355=TRUE,COUNTIF($E$3:E1355,TRUE),"")</f>
        <v/>
      </c>
      <c r="G1355" t="str">
        <f>IFERROR(INDEX($B$3:$B$1772,MATCH(ROWS($F$3:F1355),$F$3:$F$1772,0)),"")</f>
        <v/>
      </c>
    </row>
    <row r="1356" spans="1:7">
      <c r="A1356" s="71">
        <v>428</v>
      </c>
      <c r="B1356" s="60" t="s">
        <v>151</v>
      </c>
      <c r="C1356" s="1">
        <v>3.1105019999999999</v>
      </c>
      <c r="D1356" s="70">
        <v>3.9489387378377233E-2</v>
      </c>
      <c r="E1356" t="b">
        <f>EXACT(Anketa!$E$5,'Biotopi poligonos'!A1356)</f>
        <v>0</v>
      </c>
      <c r="F1356" t="str">
        <f>IF(E1356=TRUE,COUNTIF($E$3:E1356,TRUE),"")</f>
        <v/>
      </c>
      <c r="G1356" t="str">
        <f>IFERROR(INDEX($B$3:$B$1772,MATCH(ROWS($F$3:F1356),$F$3:$F$1772,0)),"")</f>
        <v/>
      </c>
    </row>
    <row r="1357" spans="1:7">
      <c r="A1357" s="71">
        <v>431</v>
      </c>
      <c r="B1357" s="60" t="s">
        <v>154</v>
      </c>
      <c r="C1357" s="1">
        <v>1.617675</v>
      </c>
      <c r="D1357" s="70">
        <v>8.3066734222698065E-3</v>
      </c>
      <c r="E1357" t="b">
        <f>EXACT(Anketa!$E$5,'Biotopi poligonos'!A1357)</f>
        <v>0</v>
      </c>
      <c r="F1357" t="str">
        <f>IF(E1357=TRUE,COUNTIF($E$3:E1357,TRUE),"")</f>
        <v/>
      </c>
      <c r="G1357" t="str">
        <f>IFERROR(INDEX($B$3:$B$1772,MATCH(ROWS($F$3:F1357),$F$3:$F$1772,0)),"")</f>
        <v/>
      </c>
    </row>
    <row r="1358" spans="1:7">
      <c r="A1358" s="71">
        <v>431</v>
      </c>
      <c r="B1358" s="60" t="s">
        <v>148</v>
      </c>
      <c r="C1358" s="1">
        <v>22.965070000000001</v>
      </c>
      <c r="D1358" s="70">
        <v>0.11792438939191474</v>
      </c>
      <c r="E1358" t="b">
        <f>EXACT(Anketa!$E$5,'Biotopi poligonos'!A1358)</f>
        <v>0</v>
      </c>
      <c r="F1358" t="str">
        <f>IF(E1358=TRUE,COUNTIF($E$3:E1358,TRUE),"")</f>
        <v/>
      </c>
      <c r="G1358" t="str">
        <f>IFERROR(INDEX($B$3:$B$1772,MATCH(ROWS($F$3:F1358),$F$3:$F$1772,0)),"")</f>
        <v/>
      </c>
    </row>
    <row r="1359" spans="1:7">
      <c r="A1359" s="71">
        <v>431</v>
      </c>
      <c r="B1359" s="60" t="s">
        <v>149</v>
      </c>
      <c r="C1359" s="1">
        <v>13.451805</v>
      </c>
      <c r="D1359" s="70">
        <v>6.9074289381399909E-2</v>
      </c>
      <c r="E1359" t="b">
        <f>EXACT(Anketa!$E$5,'Biotopi poligonos'!A1359)</f>
        <v>0</v>
      </c>
      <c r="F1359" t="str">
        <f>IF(E1359=TRUE,COUNTIF($E$3:E1359,TRUE),"")</f>
        <v/>
      </c>
      <c r="G1359" t="str">
        <f>IFERROR(INDEX($B$3:$B$1772,MATCH(ROWS($F$3:F1359),$F$3:$F$1772,0)),"")</f>
        <v/>
      </c>
    </row>
    <row r="1360" spans="1:7">
      <c r="A1360" s="71">
        <v>431</v>
      </c>
      <c r="B1360" s="60" t="s">
        <v>150</v>
      </c>
      <c r="C1360" s="1">
        <v>9.518974</v>
      </c>
      <c r="D1360" s="70">
        <v>4.8879415415999702E-2</v>
      </c>
      <c r="E1360" t="b">
        <f>EXACT(Anketa!$E$5,'Biotopi poligonos'!A1360)</f>
        <v>0</v>
      </c>
      <c r="F1360" t="str">
        <f>IF(E1360=TRUE,COUNTIF($E$3:E1360,TRUE),"")</f>
        <v/>
      </c>
      <c r="G1360" t="str">
        <f>IFERROR(INDEX($B$3:$B$1772,MATCH(ROWS($F$3:F1360),$F$3:$F$1772,0)),"")</f>
        <v/>
      </c>
    </row>
    <row r="1361" spans="1:7">
      <c r="A1361" s="71">
        <v>431</v>
      </c>
      <c r="B1361" s="60" t="s">
        <v>151</v>
      </c>
      <c r="C1361" s="1">
        <v>14.14016</v>
      </c>
      <c r="D1361" s="70">
        <v>7.2608954987029309E-2</v>
      </c>
      <c r="E1361" t="b">
        <f>EXACT(Anketa!$E$5,'Biotopi poligonos'!A1361)</f>
        <v>0</v>
      </c>
      <c r="F1361" t="str">
        <f>IF(E1361=TRUE,COUNTIF($E$3:E1361,TRUE),"")</f>
        <v/>
      </c>
      <c r="G1361" t="str">
        <f>IFERROR(INDEX($B$3:$B$1772,MATCH(ROWS($F$3:F1361),$F$3:$F$1772,0)),"")</f>
        <v/>
      </c>
    </row>
    <row r="1362" spans="1:7">
      <c r="A1362" s="71">
        <v>431</v>
      </c>
      <c r="B1362" s="60" t="s">
        <v>152</v>
      </c>
      <c r="C1362" s="1">
        <v>14.805026</v>
      </c>
      <c r="D1362" s="70">
        <v>7.6023005851121803E-2</v>
      </c>
      <c r="E1362" t="b">
        <f>EXACT(Anketa!$E$5,'Biotopi poligonos'!A1362)</f>
        <v>0</v>
      </c>
      <c r="F1362" t="str">
        <f>IF(E1362=TRUE,COUNTIF($E$3:E1362,TRUE),"")</f>
        <v/>
      </c>
      <c r="G1362" t="str">
        <f>IFERROR(INDEX($B$3:$B$1772,MATCH(ROWS($F$3:F1362),$F$3:$F$1772,0)),"")</f>
        <v/>
      </c>
    </row>
    <row r="1363" spans="1:7">
      <c r="A1363" s="71">
        <v>432</v>
      </c>
      <c r="B1363" s="60" t="s">
        <v>154</v>
      </c>
      <c r="C1363" s="1">
        <v>21.742953</v>
      </c>
      <c r="D1363" s="70">
        <v>0.16794693752040635</v>
      </c>
      <c r="E1363" t="b">
        <f>EXACT(Anketa!$E$5,'Biotopi poligonos'!A1363)</f>
        <v>0</v>
      </c>
      <c r="F1363" t="str">
        <f>IF(E1363=TRUE,COUNTIF($E$3:E1363,TRUE),"")</f>
        <v/>
      </c>
      <c r="G1363" t="str">
        <f>IFERROR(INDEX($B$3:$B$1772,MATCH(ROWS($F$3:F1363),$F$3:$F$1772,0)),"")</f>
        <v/>
      </c>
    </row>
    <row r="1364" spans="1:7">
      <c r="A1364" s="71">
        <v>432</v>
      </c>
      <c r="B1364" s="60">
        <v>7140</v>
      </c>
      <c r="C1364" s="1">
        <v>22.046409000000001</v>
      </c>
      <c r="D1364" s="70">
        <v>0.17029089263414793</v>
      </c>
      <c r="E1364" t="b">
        <f>EXACT(Anketa!$E$5,'Biotopi poligonos'!A1364)</f>
        <v>0</v>
      </c>
      <c r="F1364" t="str">
        <f>IF(E1364=TRUE,COUNTIF($E$3:E1364,TRUE),"")</f>
        <v/>
      </c>
      <c r="G1364" t="str">
        <f>IFERROR(INDEX($B$3:$B$1772,MATCH(ROWS($F$3:F1364),$F$3:$F$1772,0)),"")</f>
        <v/>
      </c>
    </row>
    <row r="1365" spans="1:7">
      <c r="A1365" s="71">
        <v>432</v>
      </c>
      <c r="B1365" s="60" t="s">
        <v>148</v>
      </c>
      <c r="C1365" s="1">
        <v>1.2005269999999999</v>
      </c>
      <c r="D1365" s="70">
        <v>9.2731117553609601E-3</v>
      </c>
      <c r="E1365" t="b">
        <f>EXACT(Anketa!$E$5,'Biotopi poligonos'!A1365)</f>
        <v>0</v>
      </c>
      <c r="F1365" t="str">
        <f>IF(E1365=TRUE,COUNTIF($E$3:E1365,TRUE),"")</f>
        <v/>
      </c>
      <c r="G1365" t="str">
        <f>IFERROR(INDEX($B$3:$B$1772,MATCH(ROWS($F$3:F1365),$F$3:$F$1772,0)),"")</f>
        <v/>
      </c>
    </row>
    <row r="1366" spans="1:7">
      <c r="A1366" s="71">
        <v>432</v>
      </c>
      <c r="B1366" s="60">
        <v>9050</v>
      </c>
      <c r="C1366" s="1">
        <v>7.9762789999999999</v>
      </c>
      <c r="D1366" s="70">
        <v>6.1610381573208077E-2</v>
      </c>
      <c r="E1366" t="b">
        <f>EXACT(Anketa!$E$5,'Biotopi poligonos'!A1366)</f>
        <v>0</v>
      </c>
      <c r="F1366" t="str">
        <f>IF(E1366=TRUE,COUNTIF($E$3:E1366,TRUE),"")</f>
        <v/>
      </c>
      <c r="G1366" t="str">
        <f>IFERROR(INDEX($B$3:$B$1772,MATCH(ROWS($F$3:F1366),$F$3:$F$1772,0)),"")</f>
        <v/>
      </c>
    </row>
    <row r="1367" spans="1:7">
      <c r="A1367" s="71">
        <v>432</v>
      </c>
      <c r="B1367" s="60" t="s">
        <v>150</v>
      </c>
      <c r="C1367" s="1">
        <v>0.78354500000000005</v>
      </c>
      <c r="D1367" s="70">
        <v>6.0522590082141472E-3</v>
      </c>
      <c r="E1367" t="b">
        <f>EXACT(Anketa!$E$5,'Biotopi poligonos'!A1367)</f>
        <v>0</v>
      </c>
      <c r="F1367" t="str">
        <f>IF(E1367=TRUE,COUNTIF($E$3:E1367,TRUE),"")</f>
        <v/>
      </c>
      <c r="G1367" t="str">
        <f>IFERROR(INDEX($B$3:$B$1772,MATCH(ROWS($F$3:F1367),$F$3:$F$1772,0)),"")</f>
        <v/>
      </c>
    </row>
    <row r="1368" spans="1:7">
      <c r="A1368" s="71">
        <v>432</v>
      </c>
      <c r="B1368" s="60" t="s">
        <v>151</v>
      </c>
      <c r="C1368" s="1">
        <v>22.35529</v>
      </c>
      <c r="D1368" s="70">
        <v>0.17267675153786907</v>
      </c>
      <c r="E1368" t="b">
        <f>EXACT(Anketa!$E$5,'Biotopi poligonos'!A1368)</f>
        <v>0</v>
      </c>
      <c r="F1368" t="str">
        <f>IF(E1368=TRUE,COUNTIF($E$3:E1368,TRUE),"")</f>
        <v/>
      </c>
      <c r="G1368" t="str">
        <f>IFERROR(INDEX($B$3:$B$1772,MATCH(ROWS($F$3:F1368),$F$3:$F$1772,0)),"")</f>
        <v/>
      </c>
    </row>
    <row r="1369" spans="1:7">
      <c r="A1369" s="72">
        <v>433</v>
      </c>
      <c r="B1369" s="60" t="s">
        <v>150</v>
      </c>
      <c r="C1369" s="1">
        <v>21.085546000000001</v>
      </c>
      <c r="D1369" s="70">
        <v>0.48825841286710653</v>
      </c>
      <c r="E1369" t="b">
        <f>EXACT(Anketa!$E$5,'Biotopi poligonos'!A1369)</f>
        <v>0</v>
      </c>
      <c r="F1369" t="str">
        <f>IF(E1369=TRUE,COUNTIF($E$3:E1369,TRUE),"")</f>
        <v/>
      </c>
      <c r="G1369" t="str">
        <f>IFERROR(INDEX($B$3:$B$1772,MATCH(ROWS($F$3:F1369),$F$3:$F$1772,0)),"")</f>
        <v/>
      </c>
    </row>
    <row r="1370" spans="1:7">
      <c r="A1370" s="71">
        <v>434</v>
      </c>
      <c r="B1370" s="60">
        <v>2180</v>
      </c>
      <c r="C1370" s="1">
        <v>9.7231240000000003</v>
      </c>
      <c r="D1370" s="70">
        <v>3.7835225433663668E-2</v>
      </c>
      <c r="E1370" t="b">
        <f>EXACT(Anketa!$E$5,'Biotopi poligonos'!A1370)</f>
        <v>0</v>
      </c>
      <c r="F1370" t="str">
        <f>IF(E1370=TRUE,COUNTIF($E$3:E1370,TRUE),"")</f>
        <v/>
      </c>
      <c r="G1370" t="str">
        <f>IFERROR(INDEX($B$3:$B$1772,MATCH(ROWS($F$3:F1370),$F$3:$F$1772,0)),"")</f>
        <v/>
      </c>
    </row>
    <row r="1371" spans="1:7">
      <c r="A1371" s="71">
        <v>434</v>
      </c>
      <c r="B1371" s="60" t="s">
        <v>154</v>
      </c>
      <c r="C1371" s="1">
        <v>60.580635000000001</v>
      </c>
      <c r="D1371" s="70">
        <v>0.23573513843282215</v>
      </c>
      <c r="E1371" t="b">
        <f>EXACT(Anketa!$E$5,'Biotopi poligonos'!A1371)</f>
        <v>0</v>
      </c>
      <c r="F1371" t="str">
        <f>IF(E1371=TRUE,COUNTIF($E$3:E1371,TRUE),"")</f>
        <v/>
      </c>
      <c r="G1371" t="str">
        <f>IFERROR(INDEX($B$3:$B$1772,MATCH(ROWS($F$3:F1371),$F$3:$F$1772,0)),"")</f>
        <v/>
      </c>
    </row>
    <row r="1372" spans="1:7">
      <c r="A1372" s="71">
        <v>434</v>
      </c>
      <c r="B1372" s="60" t="s">
        <v>148</v>
      </c>
      <c r="C1372" s="1">
        <v>14.207489000000001</v>
      </c>
      <c r="D1372" s="70">
        <v>5.5285065701239318E-2</v>
      </c>
      <c r="E1372" t="b">
        <f>EXACT(Anketa!$E$5,'Biotopi poligonos'!A1372)</f>
        <v>0</v>
      </c>
      <c r="F1372" t="str">
        <f>IF(E1372=TRUE,COUNTIF($E$3:E1372,TRUE),"")</f>
        <v/>
      </c>
      <c r="G1372" t="str">
        <f>IFERROR(INDEX($B$3:$B$1772,MATCH(ROWS($F$3:F1372),$F$3:$F$1772,0)),"")</f>
        <v/>
      </c>
    </row>
    <row r="1373" spans="1:7">
      <c r="A1373" s="71">
        <v>434</v>
      </c>
      <c r="B1373" s="60" t="s">
        <v>150</v>
      </c>
      <c r="C1373" s="1">
        <v>6.0459379999999996</v>
      </c>
      <c r="D1373" s="70">
        <v>2.352633034279452E-2</v>
      </c>
      <c r="E1373" t="b">
        <f>EXACT(Anketa!$E$5,'Biotopi poligonos'!A1373)</f>
        <v>0</v>
      </c>
      <c r="F1373" t="str">
        <f>IF(E1373=TRUE,COUNTIF($E$3:E1373,TRUE),"")</f>
        <v/>
      </c>
      <c r="G1373" t="str">
        <f>IFERROR(INDEX($B$3:$B$1772,MATCH(ROWS($F$3:F1373),$F$3:$F$1772,0)),"")</f>
        <v/>
      </c>
    </row>
    <row r="1374" spans="1:7">
      <c r="A1374" s="71">
        <v>434</v>
      </c>
      <c r="B1374" s="60" t="s">
        <v>151</v>
      </c>
      <c r="C1374" s="1">
        <v>31.650652000000001</v>
      </c>
      <c r="D1374" s="70">
        <v>0.12316098751208335</v>
      </c>
      <c r="E1374" t="b">
        <f>EXACT(Anketa!$E$5,'Biotopi poligonos'!A1374)</f>
        <v>0</v>
      </c>
      <c r="F1374" t="str">
        <f>IF(E1374=TRUE,COUNTIF($E$3:E1374,TRUE),"")</f>
        <v/>
      </c>
      <c r="G1374" t="str">
        <f>IFERROR(INDEX($B$3:$B$1772,MATCH(ROWS($F$3:F1374),$F$3:$F$1772,0)),"")</f>
        <v/>
      </c>
    </row>
    <row r="1375" spans="1:7">
      <c r="A1375" s="71">
        <v>435</v>
      </c>
      <c r="B1375" s="60" t="s">
        <v>148</v>
      </c>
      <c r="C1375" s="1">
        <v>1.036991</v>
      </c>
      <c r="D1375" s="70">
        <v>3.2838527064327057E-2</v>
      </c>
      <c r="E1375" t="b">
        <f>EXACT(Anketa!$E$5,'Biotopi poligonos'!A1375)</f>
        <v>0</v>
      </c>
      <c r="F1375" t="str">
        <f>IF(E1375=TRUE,COUNTIF($E$3:E1375,TRUE),"")</f>
        <v/>
      </c>
      <c r="G1375" t="str">
        <f>IFERROR(INDEX($B$3:$B$1772,MATCH(ROWS($F$3:F1375),$F$3:$F$1772,0)),"")</f>
        <v/>
      </c>
    </row>
    <row r="1376" spans="1:7">
      <c r="A1376" s="71">
        <v>435</v>
      </c>
      <c r="B1376" s="60" t="s">
        <v>150</v>
      </c>
      <c r="C1376" s="1">
        <v>0.94958299999999995</v>
      </c>
      <c r="D1376" s="70">
        <v>3.0070566712078382E-2</v>
      </c>
      <c r="E1376" t="b">
        <f>EXACT(Anketa!$E$5,'Biotopi poligonos'!A1376)</f>
        <v>0</v>
      </c>
      <c r="F1376" t="str">
        <f>IF(E1376=TRUE,COUNTIF($E$3:E1376,TRUE),"")</f>
        <v/>
      </c>
      <c r="G1376" t="str">
        <f>IFERROR(INDEX($B$3:$B$1772,MATCH(ROWS($F$3:F1376),$F$3:$F$1772,0)),"")</f>
        <v/>
      </c>
    </row>
    <row r="1377" spans="1:7">
      <c r="A1377" s="71">
        <v>435</v>
      </c>
      <c r="B1377" s="60">
        <v>9160</v>
      </c>
      <c r="C1377" s="1">
        <v>1.95364</v>
      </c>
      <c r="D1377" s="70">
        <v>6.186616857229417E-2</v>
      </c>
      <c r="E1377" t="b">
        <f>EXACT(Anketa!$E$5,'Biotopi poligonos'!A1377)</f>
        <v>0</v>
      </c>
      <c r="F1377" t="str">
        <f>IF(E1377=TRUE,COUNTIF($E$3:E1377,TRUE),"")</f>
        <v/>
      </c>
      <c r="G1377" t="str">
        <f>IFERROR(INDEX($B$3:$B$1772,MATCH(ROWS($F$3:F1377),$F$3:$F$1772,0)),"")</f>
        <v/>
      </c>
    </row>
    <row r="1378" spans="1:7">
      <c r="A1378" s="71">
        <v>435</v>
      </c>
      <c r="B1378" s="60" t="s">
        <v>151</v>
      </c>
      <c r="C1378" s="1">
        <v>6.6199940000000002</v>
      </c>
      <c r="D1378" s="70">
        <v>0.20963619947972809</v>
      </c>
      <c r="E1378" t="b">
        <f>EXACT(Anketa!$E$5,'Biotopi poligonos'!A1378)</f>
        <v>0</v>
      </c>
      <c r="F1378" t="str">
        <f>IF(E1378=TRUE,COUNTIF($E$3:E1378,TRUE),"")</f>
        <v/>
      </c>
      <c r="G1378" t="str">
        <f>IFERROR(INDEX($B$3:$B$1772,MATCH(ROWS($F$3:F1378),$F$3:$F$1772,0)),"")</f>
        <v/>
      </c>
    </row>
    <row r="1379" spans="1:7">
      <c r="A1379" s="71">
        <v>436</v>
      </c>
      <c r="B1379" s="60" t="s">
        <v>156</v>
      </c>
      <c r="C1379" s="1">
        <v>3.5536850000000002</v>
      </c>
      <c r="D1379" s="70">
        <v>1.2002272244363661E-2</v>
      </c>
      <c r="E1379" t="b">
        <f>EXACT(Anketa!$E$5,'Biotopi poligonos'!A1379)</f>
        <v>0</v>
      </c>
      <c r="F1379" t="str">
        <f>IF(E1379=TRUE,COUNTIF($E$3:E1379,TRUE),"")</f>
        <v/>
      </c>
      <c r="G1379" t="str">
        <f>IFERROR(INDEX($B$3:$B$1772,MATCH(ROWS($F$3:F1379),$F$3:$F$1772,0)),"")</f>
        <v/>
      </c>
    </row>
    <row r="1380" spans="1:7">
      <c r="A1380" s="71">
        <v>436</v>
      </c>
      <c r="B1380" s="60" t="s">
        <v>153</v>
      </c>
      <c r="C1380" s="1">
        <v>0.64921099999999998</v>
      </c>
      <c r="D1380" s="70">
        <v>2.192655557832384E-3</v>
      </c>
      <c r="E1380" t="b">
        <f>EXACT(Anketa!$E$5,'Biotopi poligonos'!A1380)</f>
        <v>0</v>
      </c>
      <c r="F1380" t="str">
        <f>IF(E1380=TRUE,COUNTIF($E$3:E1380,TRUE),"")</f>
        <v/>
      </c>
      <c r="G1380" t="str">
        <f>IFERROR(INDEX($B$3:$B$1772,MATCH(ROWS($F$3:F1380),$F$3:$F$1772,0)),"")</f>
        <v/>
      </c>
    </row>
    <row r="1381" spans="1:7">
      <c r="A1381" s="71">
        <v>436</v>
      </c>
      <c r="B1381" s="60">
        <v>6410</v>
      </c>
      <c r="C1381" s="1">
        <v>132.875193</v>
      </c>
      <c r="D1381" s="70">
        <v>0.44877479036784756</v>
      </c>
      <c r="E1381" t="b">
        <f>EXACT(Anketa!$E$5,'Biotopi poligonos'!A1381)</f>
        <v>0</v>
      </c>
      <c r="F1381" t="str">
        <f>IF(E1381=TRUE,COUNTIF($E$3:E1381,TRUE),"")</f>
        <v/>
      </c>
      <c r="G1381" t="str">
        <f>IFERROR(INDEX($B$3:$B$1772,MATCH(ROWS($F$3:F1381),$F$3:$F$1772,0)),"")</f>
        <v/>
      </c>
    </row>
    <row r="1382" spans="1:7">
      <c r="A1382" s="71">
        <v>436</v>
      </c>
      <c r="B1382" s="60" t="s">
        <v>158</v>
      </c>
      <c r="C1382" s="1">
        <v>0.82233800000000001</v>
      </c>
      <c r="D1382" s="70">
        <v>2.7773774414123712E-3</v>
      </c>
      <c r="E1382" t="b">
        <f>EXACT(Anketa!$E$5,'Biotopi poligonos'!A1382)</f>
        <v>0</v>
      </c>
      <c r="F1382" t="str">
        <f>IF(E1382=TRUE,COUNTIF($E$3:E1382,TRUE),"")</f>
        <v/>
      </c>
      <c r="G1382" t="str">
        <f>IFERROR(INDEX($B$3:$B$1772,MATCH(ROWS($F$3:F1382),$F$3:$F$1772,0)),"")</f>
        <v/>
      </c>
    </row>
    <row r="1383" spans="1:7">
      <c r="A1383" s="71">
        <v>437</v>
      </c>
      <c r="B1383" s="60" t="s">
        <v>148</v>
      </c>
      <c r="C1383" s="1">
        <v>2.8835E-2</v>
      </c>
      <c r="D1383" s="70">
        <v>2.2073728626720883E-3</v>
      </c>
      <c r="E1383" t="b">
        <f>EXACT(Anketa!$E$5,'Biotopi poligonos'!A1383)</f>
        <v>0</v>
      </c>
      <c r="F1383" t="str">
        <f>IF(E1383=TRUE,COUNTIF($E$3:E1383,TRUE),"")</f>
        <v/>
      </c>
      <c r="G1383" t="str">
        <f>IFERROR(INDEX($B$3:$B$1772,MATCH(ROWS($F$3:F1383),$F$3:$F$1772,0)),"")</f>
        <v/>
      </c>
    </row>
    <row r="1384" spans="1:7">
      <c r="A1384" s="71">
        <v>437</v>
      </c>
      <c r="B1384" s="60">
        <v>9160</v>
      </c>
      <c r="C1384" s="1">
        <v>1.9941E-2</v>
      </c>
      <c r="D1384" s="70">
        <v>1.5265206261329675E-3</v>
      </c>
      <c r="E1384" t="b">
        <f>EXACT(Anketa!$E$5,'Biotopi poligonos'!A1384)</f>
        <v>0</v>
      </c>
      <c r="F1384" t="str">
        <f>IF(E1384=TRUE,COUNTIF($E$3:E1384,TRUE),"")</f>
        <v/>
      </c>
      <c r="G1384" t="str">
        <f>IFERROR(INDEX($B$3:$B$1772,MATCH(ROWS($F$3:F1384),$F$3:$F$1772,0)),"")</f>
        <v/>
      </c>
    </row>
    <row r="1385" spans="1:7">
      <c r="A1385" s="71">
        <v>437</v>
      </c>
      <c r="B1385" s="60" t="s">
        <v>151</v>
      </c>
      <c r="C1385" s="1">
        <v>2.1635629999999999</v>
      </c>
      <c r="D1385" s="70">
        <v>0.16562477034442211</v>
      </c>
      <c r="E1385" t="b">
        <f>EXACT(Anketa!$E$5,'Biotopi poligonos'!A1385)</f>
        <v>0</v>
      </c>
      <c r="F1385" t="str">
        <f>IF(E1385=TRUE,COUNTIF($E$3:E1385,TRUE),"")</f>
        <v/>
      </c>
      <c r="G1385" t="str">
        <f>IFERROR(INDEX($B$3:$B$1772,MATCH(ROWS($F$3:F1385),$F$3:$F$1772,0)),"")</f>
        <v/>
      </c>
    </row>
    <row r="1386" spans="1:7">
      <c r="A1386" s="71">
        <v>437</v>
      </c>
      <c r="B1386" s="60" t="s">
        <v>152</v>
      </c>
      <c r="C1386" s="1">
        <v>0.84911300000000001</v>
      </c>
      <c r="D1386" s="70">
        <v>6.5001178898633091E-2</v>
      </c>
      <c r="E1386" t="b">
        <f>EXACT(Anketa!$E$5,'Biotopi poligonos'!A1386)</f>
        <v>0</v>
      </c>
      <c r="F1386" t="str">
        <f>IF(E1386=TRUE,COUNTIF($E$3:E1386,TRUE),"")</f>
        <v/>
      </c>
      <c r="G1386" t="str">
        <f>IFERROR(INDEX($B$3:$B$1772,MATCH(ROWS($F$3:F1386),$F$3:$F$1772,0)),"")</f>
        <v/>
      </c>
    </row>
    <row r="1387" spans="1:7">
      <c r="A1387" s="71">
        <v>438</v>
      </c>
      <c r="B1387" s="60">
        <v>3260</v>
      </c>
      <c r="C1387" s="1">
        <v>0.225463</v>
      </c>
      <c r="D1387" s="70">
        <v>1.3585445837633014E-4</v>
      </c>
      <c r="E1387" t="b">
        <f>EXACT(Anketa!$E$5,'Biotopi poligonos'!A1387)</f>
        <v>0</v>
      </c>
      <c r="F1387" t="str">
        <f>IF(E1387=TRUE,COUNTIF($E$3:E1387,TRUE),"")</f>
        <v/>
      </c>
      <c r="G1387" t="str">
        <f>IFERROR(INDEX($B$3:$B$1772,MATCH(ROWS($F$3:F1387),$F$3:$F$1772,0)),"")</f>
        <v/>
      </c>
    </row>
    <row r="1388" spans="1:7">
      <c r="A1388" s="71">
        <v>438</v>
      </c>
      <c r="B1388" s="60">
        <v>6210</v>
      </c>
      <c r="C1388" s="1">
        <v>2.0973660000000001</v>
      </c>
      <c r="D1388" s="70">
        <v>1.263783955446925E-3</v>
      </c>
      <c r="E1388" t="b">
        <f>EXACT(Anketa!$E$5,'Biotopi poligonos'!A1388)</f>
        <v>0</v>
      </c>
      <c r="F1388" t="str">
        <f>IF(E1388=TRUE,COUNTIF($E$3:E1388,TRUE),"")</f>
        <v/>
      </c>
      <c r="G1388" t="str">
        <f>IFERROR(INDEX($B$3:$B$1772,MATCH(ROWS($F$3:F1388),$F$3:$F$1772,0)),"")</f>
        <v/>
      </c>
    </row>
    <row r="1389" spans="1:7">
      <c r="A1389" s="71">
        <v>438</v>
      </c>
      <c r="B1389" s="60" t="s">
        <v>153</v>
      </c>
      <c r="C1389" s="1">
        <v>135.15064699999999</v>
      </c>
      <c r="D1389" s="70">
        <v>8.1436058011272738E-2</v>
      </c>
      <c r="E1389" t="b">
        <f>EXACT(Anketa!$E$5,'Biotopi poligonos'!A1389)</f>
        <v>0</v>
      </c>
      <c r="F1389" t="str">
        <f>IF(E1389=TRUE,COUNTIF($E$3:E1389,TRUE),"")</f>
        <v/>
      </c>
      <c r="G1389" t="str">
        <f>IFERROR(INDEX($B$3:$B$1772,MATCH(ROWS($F$3:F1389),$F$3:$F$1772,0)),"")</f>
        <v/>
      </c>
    </row>
    <row r="1390" spans="1:7">
      <c r="A1390" s="71">
        <v>438</v>
      </c>
      <c r="B1390" s="60">
        <v>6510</v>
      </c>
      <c r="C1390" s="1">
        <v>38.600292000000003</v>
      </c>
      <c r="D1390" s="70">
        <v>2.325890173921304E-2</v>
      </c>
      <c r="E1390" t="b">
        <f>EXACT(Anketa!$E$5,'Biotopi poligonos'!A1390)</f>
        <v>0</v>
      </c>
      <c r="F1390" t="str">
        <f>IF(E1390=TRUE,COUNTIF($E$3:E1390,TRUE),"")</f>
        <v/>
      </c>
      <c r="G1390" t="str">
        <f>IFERROR(INDEX($B$3:$B$1772,MATCH(ROWS($F$3:F1390),$F$3:$F$1772,0)),"")</f>
        <v/>
      </c>
    </row>
    <row r="1391" spans="1:7">
      <c r="A1391" s="71">
        <v>438</v>
      </c>
      <c r="B1391" s="60" t="s">
        <v>154</v>
      </c>
      <c r="C1391" s="1">
        <v>1.200688</v>
      </c>
      <c r="D1391" s="70">
        <v>7.2348375529004353E-4</v>
      </c>
      <c r="E1391" t="b">
        <f>EXACT(Anketa!$E$5,'Biotopi poligonos'!A1391)</f>
        <v>0</v>
      </c>
      <c r="F1391" t="str">
        <f>IF(E1391=TRUE,COUNTIF($E$3:E1391,TRUE),"")</f>
        <v/>
      </c>
      <c r="G1391" t="str">
        <f>IFERROR(INDEX($B$3:$B$1772,MATCH(ROWS($F$3:F1391),$F$3:$F$1772,0)),"")</f>
        <v/>
      </c>
    </row>
    <row r="1392" spans="1:7">
      <c r="A1392" s="71">
        <v>438</v>
      </c>
      <c r="B1392" s="60" t="s">
        <v>148</v>
      </c>
      <c r="C1392" s="1">
        <v>4.7349240000000004</v>
      </c>
      <c r="D1392" s="70">
        <v>2.8530647399931993E-3</v>
      </c>
      <c r="E1392" t="b">
        <f>EXACT(Anketa!$E$5,'Biotopi poligonos'!A1392)</f>
        <v>0</v>
      </c>
      <c r="F1392" t="str">
        <f>IF(E1392=TRUE,COUNTIF($E$3:E1392,TRUE),"")</f>
        <v/>
      </c>
      <c r="G1392" t="str">
        <f>IFERROR(INDEX($B$3:$B$1772,MATCH(ROWS($F$3:F1392),$F$3:$F$1772,0)),"")</f>
        <v/>
      </c>
    </row>
    <row r="1393" spans="1:7">
      <c r="A1393" s="71">
        <v>438</v>
      </c>
      <c r="B1393" s="60" t="s">
        <v>149</v>
      </c>
      <c r="C1393" s="1">
        <v>0.54522300000000001</v>
      </c>
      <c r="D1393" s="70">
        <v>3.2852829670197703E-4</v>
      </c>
      <c r="E1393" t="b">
        <f>EXACT(Anketa!$E$5,'Biotopi poligonos'!A1393)</f>
        <v>0</v>
      </c>
      <c r="F1393" t="str">
        <f>IF(E1393=TRUE,COUNTIF($E$3:E1393,TRUE),"")</f>
        <v/>
      </c>
      <c r="G1393" t="str">
        <f>IFERROR(INDEX($B$3:$B$1772,MATCH(ROWS($F$3:F1393),$F$3:$F$1772,0)),"")</f>
        <v/>
      </c>
    </row>
    <row r="1394" spans="1:7">
      <c r="A1394" s="71">
        <v>438</v>
      </c>
      <c r="B1394" s="60" t="s">
        <v>150</v>
      </c>
      <c r="C1394" s="1">
        <v>2.3629760000000002</v>
      </c>
      <c r="D1394" s="70">
        <v>1.4238292963203146E-3</v>
      </c>
      <c r="E1394" t="b">
        <f>EXACT(Anketa!$E$5,'Biotopi poligonos'!A1394)</f>
        <v>0</v>
      </c>
      <c r="F1394" t="str">
        <f>IF(E1394=TRUE,COUNTIF($E$3:E1394,TRUE),"")</f>
        <v/>
      </c>
      <c r="G1394" t="str">
        <f>IFERROR(INDEX($B$3:$B$1772,MATCH(ROWS($F$3:F1394),$F$3:$F$1772,0)),"")</f>
        <v/>
      </c>
    </row>
    <row r="1395" spans="1:7">
      <c r="A1395" s="71">
        <v>438</v>
      </c>
      <c r="B1395" s="60" t="s">
        <v>158</v>
      </c>
      <c r="C1395" s="1">
        <v>3.2089059999999998</v>
      </c>
      <c r="D1395" s="70">
        <v>1.9335509001945153E-3</v>
      </c>
      <c r="E1395" t="b">
        <f>EXACT(Anketa!$E$5,'Biotopi poligonos'!A1395)</f>
        <v>0</v>
      </c>
      <c r="F1395" t="str">
        <f>IF(E1395=TRUE,COUNTIF($E$3:E1395,TRUE),"")</f>
        <v/>
      </c>
      <c r="G1395" t="str">
        <f>IFERROR(INDEX($B$3:$B$1772,MATCH(ROWS($F$3:F1395),$F$3:$F$1772,0)),"")</f>
        <v/>
      </c>
    </row>
    <row r="1396" spans="1:7">
      <c r="A1396" s="71">
        <v>438</v>
      </c>
      <c r="B1396" s="60" t="s">
        <v>151</v>
      </c>
      <c r="C1396" s="1">
        <v>37.865031999999999</v>
      </c>
      <c r="D1396" s="70">
        <v>2.2815865191904698E-2</v>
      </c>
      <c r="E1396" t="b">
        <f>EXACT(Anketa!$E$5,'Biotopi poligonos'!A1396)</f>
        <v>0</v>
      </c>
      <c r="F1396" t="str">
        <f>IF(E1396=TRUE,COUNTIF($E$3:E1396,TRUE),"")</f>
        <v/>
      </c>
      <c r="G1396" t="str">
        <f>IFERROR(INDEX($B$3:$B$1772,MATCH(ROWS($F$3:F1396),$F$3:$F$1772,0)),"")</f>
        <v/>
      </c>
    </row>
    <row r="1397" spans="1:7">
      <c r="A1397" s="71">
        <v>438</v>
      </c>
      <c r="B1397" s="60" t="s">
        <v>152</v>
      </c>
      <c r="C1397" s="1">
        <v>3.7724859999999998</v>
      </c>
      <c r="D1397" s="70">
        <v>2.2731403479164568E-3</v>
      </c>
      <c r="E1397" t="b">
        <f>EXACT(Anketa!$E$5,'Biotopi poligonos'!A1397)</f>
        <v>0</v>
      </c>
      <c r="F1397" t="str">
        <f>IF(E1397=TRUE,COUNTIF($E$3:E1397,TRUE),"")</f>
        <v/>
      </c>
      <c r="G1397" t="str">
        <f>IFERROR(INDEX($B$3:$B$1772,MATCH(ROWS($F$3:F1397),$F$3:$F$1772,0)),"")</f>
        <v/>
      </c>
    </row>
    <row r="1398" spans="1:7">
      <c r="A1398" s="71">
        <v>440</v>
      </c>
      <c r="B1398" s="60" t="s">
        <v>154</v>
      </c>
      <c r="C1398" s="1">
        <v>0.39437899999999998</v>
      </c>
      <c r="D1398" s="70">
        <v>7.260707905166865E-3</v>
      </c>
      <c r="E1398" t="b">
        <f>EXACT(Anketa!$E$5,'Biotopi poligonos'!A1398)</f>
        <v>0</v>
      </c>
      <c r="F1398" t="str">
        <f>IF(E1398=TRUE,COUNTIF($E$3:E1398,TRUE),"")</f>
        <v/>
      </c>
      <c r="G1398" t="str">
        <f>IFERROR(INDEX($B$3:$B$1772,MATCH(ROWS($F$3:F1398),$F$3:$F$1772,0)),"")</f>
        <v/>
      </c>
    </row>
    <row r="1399" spans="1:7">
      <c r="A1399" s="71">
        <v>440</v>
      </c>
      <c r="B1399" s="60">
        <v>7140</v>
      </c>
      <c r="C1399" s="1">
        <v>0.24177799999999999</v>
      </c>
      <c r="D1399" s="70">
        <v>4.4512497772331546E-3</v>
      </c>
      <c r="E1399" t="b">
        <f>EXACT(Anketa!$E$5,'Biotopi poligonos'!A1399)</f>
        <v>0</v>
      </c>
      <c r="F1399" t="str">
        <f>IF(E1399=TRUE,COUNTIF($E$3:E1399,TRUE),"")</f>
        <v/>
      </c>
      <c r="G1399" t="str">
        <f>IFERROR(INDEX($B$3:$B$1772,MATCH(ROWS($F$3:F1399),$F$3:$F$1772,0)),"")</f>
        <v/>
      </c>
    </row>
    <row r="1400" spans="1:7">
      <c r="A1400" s="71">
        <v>440</v>
      </c>
      <c r="B1400" s="60" t="s">
        <v>148</v>
      </c>
      <c r="C1400" s="1">
        <v>1.2128760000000001</v>
      </c>
      <c r="D1400" s="70">
        <v>2.2329633071708096E-2</v>
      </c>
      <c r="E1400" t="b">
        <f>EXACT(Anketa!$E$5,'Biotopi poligonos'!A1400)</f>
        <v>0</v>
      </c>
      <c r="F1400" t="str">
        <f>IF(E1400=TRUE,COUNTIF($E$3:E1400,TRUE),"")</f>
        <v/>
      </c>
      <c r="G1400" t="str">
        <f>IFERROR(INDEX($B$3:$B$1772,MATCH(ROWS($F$3:F1400),$F$3:$F$1772,0)),"")</f>
        <v/>
      </c>
    </row>
    <row r="1401" spans="1:7">
      <c r="A1401" s="71">
        <v>440</v>
      </c>
      <c r="B1401" s="60">
        <v>9050</v>
      </c>
      <c r="C1401" s="1">
        <v>5.0476239999999999</v>
      </c>
      <c r="D1401" s="70">
        <v>9.2929196227765659E-2</v>
      </c>
      <c r="E1401" t="b">
        <f>EXACT(Anketa!$E$5,'Biotopi poligonos'!A1401)</f>
        <v>0</v>
      </c>
      <c r="F1401" t="str">
        <f>IF(E1401=TRUE,COUNTIF($E$3:E1401,TRUE),"")</f>
        <v/>
      </c>
      <c r="G1401" t="str">
        <f>IFERROR(INDEX($B$3:$B$1772,MATCH(ROWS($F$3:F1401),$F$3:$F$1772,0)),"")</f>
        <v/>
      </c>
    </row>
    <row r="1402" spans="1:7">
      <c r="A1402" s="71">
        <v>440</v>
      </c>
      <c r="B1402" s="60" t="s">
        <v>150</v>
      </c>
      <c r="C1402" s="1">
        <v>7.2733129999999999</v>
      </c>
      <c r="D1402" s="70">
        <v>0.13390520589547852</v>
      </c>
      <c r="E1402" t="b">
        <f>EXACT(Anketa!$E$5,'Biotopi poligonos'!A1402)</f>
        <v>0</v>
      </c>
      <c r="F1402" t="str">
        <f>IF(E1402=TRUE,COUNTIF($E$3:E1402,TRUE),"")</f>
        <v/>
      </c>
      <c r="G1402" t="str">
        <f>IFERROR(INDEX($B$3:$B$1772,MATCH(ROWS($F$3:F1402),$F$3:$F$1772,0)),"")</f>
        <v/>
      </c>
    </row>
    <row r="1403" spans="1:7">
      <c r="A1403" s="71">
        <v>440</v>
      </c>
      <c r="B1403" s="60">
        <v>9160</v>
      </c>
      <c r="C1403" s="1">
        <v>0.85845700000000003</v>
      </c>
      <c r="D1403" s="70">
        <v>1.5804608070272078E-2</v>
      </c>
      <c r="E1403" t="b">
        <f>EXACT(Anketa!$E$5,'Biotopi poligonos'!A1403)</f>
        <v>0</v>
      </c>
      <c r="F1403" t="str">
        <f>IF(E1403=TRUE,COUNTIF($E$3:E1403,TRUE),"")</f>
        <v/>
      </c>
      <c r="G1403" t="str">
        <f>IFERROR(INDEX($B$3:$B$1772,MATCH(ROWS($F$3:F1403),$F$3:$F$1772,0)),"")</f>
        <v/>
      </c>
    </row>
    <row r="1404" spans="1:7">
      <c r="A1404" s="71">
        <v>440</v>
      </c>
      <c r="B1404" s="60" t="s">
        <v>151</v>
      </c>
      <c r="C1404" s="1">
        <v>7.6389570000000004</v>
      </c>
      <c r="D1404" s="70">
        <v>0.14063688856944656</v>
      </c>
      <c r="E1404" t="b">
        <f>EXACT(Anketa!$E$5,'Biotopi poligonos'!A1404)</f>
        <v>0</v>
      </c>
      <c r="F1404" t="str">
        <f>IF(E1404=TRUE,COUNTIF($E$3:E1404,TRUE),"")</f>
        <v/>
      </c>
      <c r="G1404" t="str">
        <f>IFERROR(INDEX($B$3:$B$1772,MATCH(ROWS($F$3:F1404),$F$3:$F$1772,0)),"")</f>
        <v/>
      </c>
    </row>
    <row r="1405" spans="1:7">
      <c r="A1405" s="71">
        <v>441</v>
      </c>
      <c r="B1405" s="60" t="s">
        <v>148</v>
      </c>
      <c r="C1405" s="1">
        <v>1.781153</v>
      </c>
      <c r="D1405" s="70">
        <v>7.3128480733173013E-3</v>
      </c>
      <c r="E1405" t="b">
        <f>EXACT(Anketa!$E$5,'Biotopi poligonos'!A1405)</f>
        <v>0</v>
      </c>
      <c r="F1405" t="str">
        <f>IF(E1405=TRUE,COUNTIF($E$3:E1405,TRUE),"")</f>
        <v/>
      </c>
      <c r="G1405" t="str">
        <f>IFERROR(INDEX($B$3:$B$1772,MATCH(ROWS($F$3:F1405),$F$3:$F$1772,0)),"")</f>
        <v/>
      </c>
    </row>
    <row r="1406" spans="1:7">
      <c r="A1406" s="71">
        <v>441</v>
      </c>
      <c r="B1406" s="60" t="s">
        <v>149</v>
      </c>
      <c r="C1406" s="1">
        <v>1.1232420000000001</v>
      </c>
      <c r="D1406" s="70">
        <v>4.6116746262500037E-3</v>
      </c>
      <c r="E1406" t="b">
        <f>EXACT(Anketa!$E$5,'Biotopi poligonos'!A1406)</f>
        <v>0</v>
      </c>
      <c r="F1406" t="str">
        <f>IF(E1406=TRUE,COUNTIF($E$3:E1406,TRUE),"")</f>
        <v/>
      </c>
      <c r="G1406" t="str">
        <f>IFERROR(INDEX($B$3:$B$1772,MATCH(ROWS($F$3:F1406),$F$3:$F$1772,0)),"")</f>
        <v/>
      </c>
    </row>
    <row r="1407" spans="1:7">
      <c r="A1407" s="71">
        <v>441</v>
      </c>
      <c r="B1407" s="60">
        <v>9050</v>
      </c>
      <c r="C1407" s="1">
        <v>27.017358999999999</v>
      </c>
      <c r="D1407" s="70">
        <v>0.11092468850754081</v>
      </c>
      <c r="E1407" t="b">
        <f>EXACT(Anketa!$E$5,'Biotopi poligonos'!A1407)</f>
        <v>0</v>
      </c>
      <c r="F1407" t="str">
        <f>IF(E1407=TRUE,COUNTIF($E$3:E1407,TRUE),"")</f>
        <v/>
      </c>
      <c r="G1407" t="str">
        <f>IFERROR(INDEX($B$3:$B$1772,MATCH(ROWS($F$3:F1407),$F$3:$F$1772,0)),"")</f>
        <v/>
      </c>
    </row>
    <row r="1408" spans="1:7">
      <c r="A1408" s="71">
        <v>441</v>
      </c>
      <c r="B1408" s="60" t="s">
        <v>150</v>
      </c>
      <c r="C1408" s="1">
        <v>0.93155399999999999</v>
      </c>
      <c r="D1408" s="70">
        <v>3.8246646268406057E-3</v>
      </c>
      <c r="E1408" t="b">
        <f>EXACT(Anketa!$E$5,'Biotopi poligonos'!A1408)</f>
        <v>0</v>
      </c>
      <c r="F1408" t="str">
        <f>IF(E1408=TRUE,COUNTIF($E$3:E1408,TRUE),"")</f>
        <v/>
      </c>
      <c r="G1408" t="str">
        <f>IFERROR(INDEX($B$3:$B$1772,MATCH(ROWS($F$3:F1408),$F$3:$F$1772,0)),"")</f>
        <v/>
      </c>
    </row>
    <row r="1409" spans="1:7">
      <c r="A1409" s="71">
        <v>441</v>
      </c>
      <c r="B1409" s="60" t="s">
        <v>152</v>
      </c>
      <c r="C1409" s="1">
        <v>10.541980000000001</v>
      </c>
      <c r="D1409" s="70">
        <v>4.3282019080870385E-2</v>
      </c>
      <c r="E1409" t="b">
        <f>EXACT(Anketa!$E$5,'Biotopi poligonos'!A1409)</f>
        <v>0</v>
      </c>
      <c r="F1409" t="str">
        <f>IF(E1409=TRUE,COUNTIF($E$3:E1409,TRUE),"")</f>
        <v/>
      </c>
      <c r="G1409" t="str">
        <f>IFERROR(INDEX($B$3:$B$1772,MATCH(ROWS($F$3:F1409),$F$3:$F$1772,0)),"")</f>
        <v/>
      </c>
    </row>
    <row r="1410" spans="1:7">
      <c r="A1410" s="72">
        <v>443</v>
      </c>
      <c r="B1410" s="60">
        <v>6210</v>
      </c>
      <c r="C1410" s="1">
        <v>2.4533719999999999</v>
      </c>
      <c r="D1410" s="70">
        <v>0.35491043884610979</v>
      </c>
      <c r="E1410" t="b">
        <f>EXACT(Anketa!$E$5,'Biotopi poligonos'!A1410)</f>
        <v>0</v>
      </c>
      <c r="F1410" t="str">
        <f>IF(E1410=TRUE,COUNTIF($E$3:E1410,TRUE),"")</f>
        <v/>
      </c>
      <c r="G1410" t="str">
        <f>IFERROR(INDEX($B$3:$B$1772,MATCH(ROWS($F$3:F1410),$F$3:$F$1772,0)),"")</f>
        <v/>
      </c>
    </row>
    <row r="1411" spans="1:7">
      <c r="A1411" s="71">
        <v>448</v>
      </c>
      <c r="B1411" s="60" t="s">
        <v>160</v>
      </c>
      <c r="C1411" s="1">
        <v>0.15812100000000001</v>
      </c>
      <c r="D1411" s="70">
        <v>9.2046416975120345E-5</v>
      </c>
      <c r="E1411" t="b">
        <f>EXACT(Anketa!$E$5,'Biotopi poligonos'!A1411)</f>
        <v>0</v>
      </c>
      <c r="F1411" t="str">
        <f>IF(E1411=TRUE,COUNTIF($E$3:E1411,TRUE),"")</f>
        <v/>
      </c>
      <c r="G1411" t="str">
        <f>IFERROR(INDEX($B$3:$B$1772,MATCH(ROWS($F$3:F1411),$F$3:$F$1772,0)),"")</f>
        <v/>
      </c>
    </row>
    <row r="1412" spans="1:7">
      <c r="A1412" s="71">
        <v>448</v>
      </c>
      <c r="B1412" s="60">
        <v>2180</v>
      </c>
      <c r="C1412" s="1">
        <v>78.621268000000001</v>
      </c>
      <c r="D1412" s="70">
        <v>4.5767519921077443E-2</v>
      </c>
      <c r="E1412" t="b">
        <f>EXACT(Anketa!$E$5,'Biotopi poligonos'!A1412)</f>
        <v>0</v>
      </c>
      <c r="F1412" t="str">
        <f>IF(E1412=TRUE,COUNTIF($E$3:E1412,TRUE),"")</f>
        <v/>
      </c>
      <c r="G1412" t="str">
        <f>IFERROR(INDEX($B$3:$B$1772,MATCH(ROWS($F$3:F1412),$F$3:$F$1772,0)),"")</f>
        <v/>
      </c>
    </row>
    <row r="1413" spans="1:7">
      <c r="A1413" s="71">
        <v>448</v>
      </c>
      <c r="B1413" s="60">
        <v>3150</v>
      </c>
      <c r="C1413" s="1">
        <v>6.3088350000000002</v>
      </c>
      <c r="D1413" s="70">
        <v>3.6725397451143958E-3</v>
      </c>
      <c r="E1413" t="b">
        <f>EXACT(Anketa!$E$5,'Biotopi poligonos'!A1413)</f>
        <v>0</v>
      </c>
      <c r="F1413" t="str">
        <f>IF(E1413=TRUE,COUNTIF($E$3:E1413,TRUE),"")</f>
        <v/>
      </c>
      <c r="G1413" t="str">
        <f>IFERROR(INDEX($B$3:$B$1772,MATCH(ROWS($F$3:F1413),$F$3:$F$1772,0)),"")</f>
        <v/>
      </c>
    </row>
    <row r="1414" spans="1:7">
      <c r="A1414" s="71">
        <v>448</v>
      </c>
      <c r="B1414" s="60">
        <v>3260</v>
      </c>
      <c r="C1414" s="1">
        <v>20.208625000000001</v>
      </c>
      <c r="D1414" s="70">
        <v>1.1763975204076887E-2</v>
      </c>
      <c r="E1414" t="b">
        <f>EXACT(Anketa!$E$5,'Biotopi poligonos'!A1414)</f>
        <v>0</v>
      </c>
      <c r="F1414" t="str">
        <f>IF(E1414=TRUE,COUNTIF($E$3:E1414,TRUE),"")</f>
        <v/>
      </c>
      <c r="G1414" t="str">
        <f>IFERROR(INDEX($B$3:$B$1772,MATCH(ROWS($F$3:F1414),$F$3:$F$1772,0)),"")</f>
        <v/>
      </c>
    </row>
    <row r="1415" spans="1:7">
      <c r="A1415" s="71">
        <v>448</v>
      </c>
      <c r="B1415" s="60">
        <v>5130</v>
      </c>
      <c r="C1415" s="1">
        <v>2.2311770000000002</v>
      </c>
      <c r="D1415" s="70">
        <v>1.2988271544405747E-3</v>
      </c>
      <c r="E1415" t="b">
        <f>EXACT(Anketa!$E$5,'Biotopi poligonos'!A1415)</f>
        <v>0</v>
      </c>
      <c r="F1415" t="str">
        <f>IF(E1415=TRUE,COUNTIF($E$3:E1415,TRUE),"")</f>
        <v/>
      </c>
      <c r="G1415" t="str">
        <f>IFERROR(INDEX($B$3:$B$1772,MATCH(ROWS($F$3:F1415),$F$3:$F$1772,0)),"")</f>
        <v/>
      </c>
    </row>
    <row r="1416" spans="1:7">
      <c r="A1416" s="71">
        <v>448</v>
      </c>
      <c r="B1416" s="60" t="s">
        <v>147</v>
      </c>
      <c r="C1416" s="1">
        <v>14.923279000000001</v>
      </c>
      <c r="D1416" s="70">
        <v>8.6872354808662806E-3</v>
      </c>
      <c r="E1416" t="b">
        <f>EXACT(Anketa!$E$5,'Biotopi poligonos'!A1416)</f>
        <v>0</v>
      </c>
      <c r="F1416" t="str">
        <f>IF(E1416=TRUE,COUNTIF($E$3:E1416,TRUE),"")</f>
        <v/>
      </c>
      <c r="G1416" t="str">
        <f>IFERROR(INDEX($B$3:$B$1772,MATCH(ROWS($F$3:F1416),$F$3:$F$1772,0)),"")</f>
        <v/>
      </c>
    </row>
    <row r="1417" spans="1:7">
      <c r="A1417" s="71">
        <v>448</v>
      </c>
      <c r="B1417" s="60">
        <v>6210</v>
      </c>
      <c r="C1417" s="1">
        <v>91.724574000000004</v>
      </c>
      <c r="D1417" s="70">
        <v>5.3395300973743412E-2</v>
      </c>
      <c r="E1417" t="b">
        <f>EXACT(Anketa!$E$5,'Biotopi poligonos'!A1417)</f>
        <v>0</v>
      </c>
      <c r="F1417" t="str">
        <f>IF(E1417=TRUE,COUNTIF($E$3:E1417,TRUE),"")</f>
        <v/>
      </c>
      <c r="G1417" t="str">
        <f>IFERROR(INDEX($B$3:$B$1772,MATCH(ROWS($F$3:F1417),$F$3:$F$1772,0)),"")</f>
        <v/>
      </c>
    </row>
    <row r="1418" spans="1:7">
      <c r="A1418" s="71">
        <v>448</v>
      </c>
      <c r="B1418" s="60" t="s">
        <v>156</v>
      </c>
      <c r="C1418" s="1">
        <v>1.917311</v>
      </c>
      <c r="D1418" s="70">
        <v>1.1161174529441692E-3</v>
      </c>
      <c r="E1418" t="b">
        <f>EXACT(Anketa!$E$5,'Biotopi poligonos'!A1418)</f>
        <v>0</v>
      </c>
      <c r="F1418" t="str">
        <f>IF(E1418=TRUE,COUNTIF($E$3:E1418,TRUE),"")</f>
        <v/>
      </c>
      <c r="G1418" t="str">
        <f>IFERROR(INDEX($B$3:$B$1772,MATCH(ROWS($F$3:F1418),$F$3:$F$1772,0)),"")</f>
        <v/>
      </c>
    </row>
    <row r="1419" spans="1:7">
      <c r="A1419" s="71">
        <v>448</v>
      </c>
      <c r="B1419" s="60" t="s">
        <v>153</v>
      </c>
      <c r="C1419" s="1">
        <v>36.954396000000003</v>
      </c>
      <c r="D1419" s="70">
        <v>2.1512131489680179E-2</v>
      </c>
      <c r="E1419" t="b">
        <f>EXACT(Anketa!$E$5,'Biotopi poligonos'!A1419)</f>
        <v>0</v>
      </c>
      <c r="F1419" t="str">
        <f>IF(E1419=TRUE,COUNTIF($E$3:E1419,TRUE),"")</f>
        <v/>
      </c>
      <c r="G1419" t="str">
        <f>IFERROR(INDEX($B$3:$B$1772,MATCH(ROWS($F$3:F1419),$F$3:$F$1772,0)),"")</f>
        <v/>
      </c>
    </row>
    <row r="1420" spans="1:7">
      <c r="A1420" s="71">
        <v>448</v>
      </c>
      <c r="B1420" s="60">
        <v>6410</v>
      </c>
      <c r="C1420" s="1">
        <v>11.807547</v>
      </c>
      <c r="D1420" s="70">
        <v>6.8734854612311535E-3</v>
      </c>
      <c r="E1420" t="b">
        <f>EXACT(Anketa!$E$5,'Biotopi poligonos'!A1420)</f>
        <v>0</v>
      </c>
      <c r="F1420" t="str">
        <f>IF(E1420=TRUE,COUNTIF($E$3:E1420,TRUE),"")</f>
        <v/>
      </c>
      <c r="G1420" t="str">
        <f>IFERROR(INDEX($B$3:$B$1772,MATCH(ROWS($F$3:F1420),$F$3:$F$1772,0)),"")</f>
        <v/>
      </c>
    </row>
    <row r="1421" spans="1:7">
      <c r="A1421" s="71">
        <v>448</v>
      </c>
      <c r="B1421" s="60">
        <v>6430</v>
      </c>
      <c r="C1421" s="1">
        <v>2.0204810000000002</v>
      </c>
      <c r="D1421" s="70">
        <v>1.1761754391656273E-3</v>
      </c>
      <c r="E1421" t="b">
        <f>EXACT(Anketa!$E$5,'Biotopi poligonos'!A1421)</f>
        <v>0</v>
      </c>
      <c r="F1421" t="str">
        <f>IF(E1421=TRUE,COUNTIF($E$3:E1421,TRUE),"")</f>
        <v/>
      </c>
      <c r="G1421" t="str">
        <f>IFERROR(INDEX($B$3:$B$1772,MATCH(ROWS($F$3:F1421),$F$3:$F$1772,0)),"")</f>
        <v/>
      </c>
    </row>
    <row r="1422" spans="1:7">
      <c r="A1422" s="71">
        <v>448</v>
      </c>
      <c r="B1422" s="60">
        <v>6450</v>
      </c>
      <c r="C1422" s="1">
        <v>298.93254100000001</v>
      </c>
      <c r="D1422" s="70">
        <v>0.17401653996824115</v>
      </c>
      <c r="E1422" t="b">
        <f>EXACT(Anketa!$E$5,'Biotopi poligonos'!A1422)</f>
        <v>0</v>
      </c>
      <c r="F1422" t="str">
        <f>IF(E1422=TRUE,COUNTIF($E$3:E1422,TRUE),"")</f>
        <v/>
      </c>
      <c r="G1422" t="str">
        <f>IFERROR(INDEX($B$3:$B$1772,MATCH(ROWS($F$3:F1422),$F$3:$F$1772,0)),"")</f>
        <v/>
      </c>
    </row>
    <row r="1423" spans="1:7">
      <c r="A1423" s="71">
        <v>448</v>
      </c>
      <c r="B1423" s="60">
        <v>6510</v>
      </c>
      <c r="C1423" s="1">
        <v>2.116714</v>
      </c>
      <c r="D1423" s="70">
        <v>1.2321952141782235E-3</v>
      </c>
      <c r="E1423" t="b">
        <f>EXACT(Anketa!$E$5,'Biotopi poligonos'!A1423)</f>
        <v>0</v>
      </c>
      <c r="F1423" t="str">
        <f>IF(E1423=TRUE,COUNTIF($E$3:E1423,TRUE),"")</f>
        <v/>
      </c>
      <c r="G1423" t="str">
        <f>IFERROR(INDEX($B$3:$B$1772,MATCH(ROWS($F$3:F1423),$F$3:$F$1772,0)),"")</f>
        <v/>
      </c>
    </row>
    <row r="1424" spans="1:7">
      <c r="A1424" s="71">
        <v>448</v>
      </c>
      <c r="B1424" s="60" t="s">
        <v>157</v>
      </c>
      <c r="C1424" s="1">
        <v>13.480646</v>
      </c>
      <c r="D1424" s="70">
        <v>7.8474406486803653E-3</v>
      </c>
      <c r="E1424" t="b">
        <f>EXACT(Anketa!$E$5,'Biotopi poligonos'!A1424)</f>
        <v>0</v>
      </c>
      <c r="F1424" t="str">
        <f>IF(E1424=TRUE,COUNTIF($E$3:E1424,TRUE),"")</f>
        <v/>
      </c>
      <c r="G1424" t="str">
        <f>IFERROR(INDEX($B$3:$B$1772,MATCH(ROWS($F$3:F1424),$F$3:$F$1772,0)),"")</f>
        <v/>
      </c>
    </row>
    <row r="1425" spans="1:7">
      <c r="A1425" s="71">
        <v>448</v>
      </c>
      <c r="B1425" s="60" t="s">
        <v>148</v>
      </c>
      <c r="C1425" s="1">
        <v>16.706185999999999</v>
      </c>
      <c r="D1425" s="70">
        <v>9.725112809936173E-3</v>
      </c>
      <c r="E1425" t="b">
        <f>EXACT(Anketa!$E$5,'Biotopi poligonos'!A1425)</f>
        <v>0</v>
      </c>
      <c r="F1425" t="str">
        <f>IF(E1425=TRUE,COUNTIF($E$3:E1425,TRUE),"")</f>
        <v/>
      </c>
      <c r="G1425" t="str">
        <f>IFERROR(INDEX($B$3:$B$1772,MATCH(ROWS($F$3:F1425),$F$3:$F$1772,0)),"")</f>
        <v/>
      </c>
    </row>
    <row r="1426" spans="1:7">
      <c r="A1426" s="71">
        <v>448</v>
      </c>
      <c r="B1426" s="60" t="s">
        <v>149</v>
      </c>
      <c r="C1426" s="1">
        <v>0.21068600000000001</v>
      </c>
      <c r="D1426" s="70">
        <v>1.2264589401041106E-4</v>
      </c>
      <c r="E1426" t="b">
        <f>EXACT(Anketa!$E$5,'Biotopi poligonos'!A1426)</f>
        <v>0</v>
      </c>
      <c r="F1426" t="str">
        <f>IF(E1426=TRUE,COUNTIF($E$3:E1426,TRUE),"")</f>
        <v/>
      </c>
      <c r="G1426" t="str">
        <f>IFERROR(INDEX($B$3:$B$1772,MATCH(ROWS($F$3:F1426),$F$3:$F$1772,0)),"")</f>
        <v/>
      </c>
    </row>
    <row r="1427" spans="1:7">
      <c r="A1427" s="71">
        <v>448</v>
      </c>
      <c r="B1427" s="60">
        <v>9050</v>
      </c>
      <c r="C1427" s="1">
        <v>2.7669299999999999</v>
      </c>
      <c r="D1427" s="70">
        <v>1.6107031483545496E-3</v>
      </c>
      <c r="E1427" t="b">
        <f>EXACT(Anketa!$E$5,'Biotopi poligonos'!A1427)</f>
        <v>0</v>
      </c>
      <c r="F1427" t="str">
        <f>IF(E1427=TRUE,COUNTIF($E$3:E1427,TRUE),"")</f>
        <v/>
      </c>
      <c r="G1427" t="str">
        <f>IFERROR(INDEX($B$3:$B$1772,MATCH(ROWS($F$3:F1427),$F$3:$F$1772,0)),"")</f>
        <v/>
      </c>
    </row>
    <row r="1428" spans="1:7">
      <c r="A1428" s="71">
        <v>448</v>
      </c>
      <c r="B1428" s="60">
        <v>9070</v>
      </c>
      <c r="C1428" s="1">
        <v>3.1525029999999998</v>
      </c>
      <c r="D1428" s="70">
        <v>1.8351553914617148E-3</v>
      </c>
      <c r="E1428" t="b">
        <f>EXACT(Anketa!$E$5,'Biotopi poligonos'!A1428)</f>
        <v>0</v>
      </c>
      <c r="F1428" t="str">
        <f>IF(E1428=TRUE,COUNTIF($E$3:E1428,TRUE),"")</f>
        <v/>
      </c>
      <c r="G1428" t="str">
        <f>IFERROR(INDEX($B$3:$B$1772,MATCH(ROWS($F$3:F1428),$F$3:$F$1772,0)),"")</f>
        <v/>
      </c>
    </row>
    <row r="1429" spans="1:7">
      <c r="A1429" s="71">
        <v>448</v>
      </c>
      <c r="B1429" s="60" t="s">
        <v>150</v>
      </c>
      <c r="C1429" s="1">
        <v>20.746618999999999</v>
      </c>
      <c r="D1429" s="70">
        <v>1.2077155743373456E-2</v>
      </c>
      <c r="E1429" t="b">
        <f>EXACT(Anketa!$E$5,'Biotopi poligonos'!A1429)</f>
        <v>0</v>
      </c>
      <c r="F1429" t="str">
        <f>IF(E1429=TRUE,COUNTIF($E$3:E1429,TRUE),"")</f>
        <v/>
      </c>
      <c r="G1429" t="str">
        <f>IFERROR(INDEX($B$3:$B$1772,MATCH(ROWS($F$3:F1429),$F$3:$F$1772,0)),"")</f>
        <v/>
      </c>
    </row>
    <row r="1430" spans="1:7">
      <c r="A1430" s="71">
        <v>448</v>
      </c>
      <c r="B1430" s="60">
        <v>9160</v>
      </c>
      <c r="C1430" s="1">
        <v>17.727284999999998</v>
      </c>
      <c r="D1430" s="70">
        <v>1.0319521549615776E-2</v>
      </c>
      <c r="E1430" t="b">
        <f>EXACT(Anketa!$E$5,'Biotopi poligonos'!A1430)</f>
        <v>0</v>
      </c>
      <c r="F1430" t="str">
        <f>IF(E1430=TRUE,COUNTIF($E$3:E1430,TRUE),"")</f>
        <v/>
      </c>
      <c r="G1430" t="str">
        <f>IFERROR(INDEX($B$3:$B$1772,MATCH(ROWS($F$3:F1430),$F$3:$F$1772,0)),"")</f>
        <v/>
      </c>
    </row>
    <row r="1431" spans="1:7">
      <c r="A1431" s="71">
        <v>448</v>
      </c>
      <c r="B1431" s="60" t="s">
        <v>158</v>
      </c>
      <c r="C1431" s="1">
        <v>1.6655E-2</v>
      </c>
      <c r="D1431" s="70">
        <v>9.6953160852804449E-6</v>
      </c>
      <c r="E1431" t="b">
        <f>EXACT(Anketa!$E$5,'Biotopi poligonos'!A1431)</f>
        <v>0</v>
      </c>
      <c r="F1431" t="str">
        <f>IF(E1431=TRUE,COUNTIF($E$3:E1431,TRUE),"")</f>
        <v/>
      </c>
      <c r="G1431" t="str">
        <f>IFERROR(INDEX($B$3:$B$1772,MATCH(ROWS($F$3:F1431),$F$3:$F$1772,0)),"")</f>
        <v/>
      </c>
    </row>
    <row r="1432" spans="1:7">
      <c r="A1432" s="71">
        <v>448</v>
      </c>
      <c r="B1432" s="60" t="s">
        <v>152</v>
      </c>
      <c r="C1432" s="1">
        <v>15.669729999999999</v>
      </c>
      <c r="D1432" s="70">
        <v>9.1217643543081081E-3</v>
      </c>
      <c r="E1432" t="b">
        <f>EXACT(Anketa!$E$5,'Biotopi poligonos'!A1432)</f>
        <v>0</v>
      </c>
      <c r="F1432" t="str">
        <f>IF(E1432=TRUE,COUNTIF($E$3:E1432,TRUE),"")</f>
        <v/>
      </c>
      <c r="G1432" t="str">
        <f>IFERROR(INDEX($B$3:$B$1772,MATCH(ROWS($F$3:F1432),$F$3:$F$1772,0)),"")</f>
        <v/>
      </c>
    </row>
    <row r="1433" spans="1:7">
      <c r="A1433" s="71">
        <v>451</v>
      </c>
      <c r="B1433" s="60" t="s">
        <v>154</v>
      </c>
      <c r="C1433" s="1">
        <v>31.043040999999999</v>
      </c>
      <c r="D1433" s="70">
        <v>0.31459084562015038</v>
      </c>
      <c r="E1433" t="b">
        <f>EXACT(Anketa!$E$5,'Biotopi poligonos'!A1433)</f>
        <v>0</v>
      </c>
      <c r="F1433" t="str">
        <f>IF(E1433=TRUE,COUNTIF($E$3:E1433,TRUE),"")</f>
        <v/>
      </c>
      <c r="G1433" t="str">
        <f>IFERROR(INDEX($B$3:$B$1772,MATCH(ROWS($F$3:F1433),$F$3:$F$1772,0)),"")</f>
        <v/>
      </c>
    </row>
    <row r="1434" spans="1:7">
      <c r="A1434" s="71">
        <v>451</v>
      </c>
      <c r="B1434" s="60">
        <v>7120</v>
      </c>
      <c r="C1434" s="1">
        <v>8.5855440000000005</v>
      </c>
      <c r="D1434" s="70">
        <v>8.7006087679006985E-2</v>
      </c>
      <c r="E1434" t="b">
        <f>EXACT(Anketa!$E$5,'Biotopi poligonos'!A1434)</f>
        <v>0</v>
      </c>
      <c r="F1434" t="str">
        <f>IF(E1434=TRUE,COUNTIF($E$3:E1434,TRUE),"")</f>
        <v/>
      </c>
      <c r="G1434" t="str">
        <f>IFERROR(INDEX($B$3:$B$1772,MATCH(ROWS($F$3:F1434),$F$3:$F$1772,0)),"")</f>
        <v/>
      </c>
    </row>
    <row r="1435" spans="1:7">
      <c r="A1435" s="71">
        <v>451</v>
      </c>
      <c r="B1435" s="60">
        <v>7140</v>
      </c>
      <c r="C1435" s="1">
        <v>10.546219000000001</v>
      </c>
      <c r="D1435" s="70">
        <v>0.10687561032777997</v>
      </c>
      <c r="E1435" t="b">
        <f>EXACT(Anketa!$E$5,'Biotopi poligonos'!A1435)</f>
        <v>0</v>
      </c>
      <c r="F1435" t="str">
        <f>IF(E1435=TRUE,COUNTIF($E$3:E1435,TRUE),"")</f>
        <v/>
      </c>
      <c r="G1435" t="str">
        <f>IFERROR(INDEX($B$3:$B$1772,MATCH(ROWS($F$3:F1435),$F$3:$F$1772,0)),"")</f>
        <v/>
      </c>
    </row>
    <row r="1436" spans="1:7">
      <c r="A1436" s="71">
        <v>451</v>
      </c>
      <c r="B1436" s="60" t="s">
        <v>148</v>
      </c>
      <c r="C1436" s="1">
        <v>8.0358099999999997</v>
      </c>
      <c r="D1436" s="70">
        <v>8.1435071491316222E-2</v>
      </c>
      <c r="E1436" t="b">
        <f>EXACT(Anketa!$E$5,'Biotopi poligonos'!A1436)</f>
        <v>0</v>
      </c>
      <c r="F1436" t="str">
        <f>IF(E1436=TRUE,COUNTIF($E$3:E1436,TRUE),"")</f>
        <v/>
      </c>
      <c r="G1436" t="str">
        <f>IFERROR(INDEX($B$3:$B$1772,MATCH(ROWS($F$3:F1436),$F$3:$F$1772,0)),"")</f>
        <v/>
      </c>
    </row>
    <row r="1437" spans="1:7">
      <c r="A1437" s="71">
        <v>451</v>
      </c>
      <c r="B1437" s="60" t="s">
        <v>150</v>
      </c>
      <c r="C1437" s="1">
        <v>0.53613900000000003</v>
      </c>
      <c r="D1437" s="70">
        <v>5.4332441650913584E-3</v>
      </c>
      <c r="E1437" t="b">
        <f>EXACT(Anketa!$E$5,'Biotopi poligonos'!A1437)</f>
        <v>0</v>
      </c>
      <c r="F1437" t="str">
        <f>IF(E1437=TRUE,COUNTIF($E$3:E1437,TRUE),"")</f>
        <v/>
      </c>
      <c r="G1437" t="str">
        <f>IFERROR(INDEX($B$3:$B$1772,MATCH(ROWS($F$3:F1437),$F$3:$F$1772,0)),"")</f>
        <v/>
      </c>
    </row>
    <row r="1438" spans="1:7">
      <c r="A1438" s="71">
        <v>451</v>
      </c>
      <c r="B1438" s="60" t="s">
        <v>151</v>
      </c>
      <c r="C1438" s="1">
        <v>10.847175</v>
      </c>
      <c r="D1438" s="70">
        <v>0.10992550490912777</v>
      </c>
      <c r="E1438" t="b">
        <f>EXACT(Anketa!$E$5,'Biotopi poligonos'!A1438)</f>
        <v>0</v>
      </c>
      <c r="F1438" t="str">
        <f>IF(E1438=TRUE,COUNTIF($E$3:E1438,TRUE),"")</f>
        <v/>
      </c>
      <c r="G1438" t="str">
        <f>IFERROR(INDEX($B$3:$B$1772,MATCH(ROWS($F$3:F1438),$F$3:$F$1772,0)),"")</f>
        <v/>
      </c>
    </row>
    <row r="1439" spans="1:7">
      <c r="A1439" s="71">
        <v>452</v>
      </c>
      <c r="B1439" s="60" t="s">
        <v>154</v>
      </c>
      <c r="C1439" s="1">
        <v>0.70050500000000004</v>
      </c>
      <c r="D1439" s="70">
        <v>2.2184011595013986E-2</v>
      </c>
      <c r="E1439" t="b">
        <f>EXACT(Anketa!$E$5,'Biotopi poligonos'!A1439)</f>
        <v>0</v>
      </c>
      <c r="F1439" t="str">
        <f>IF(E1439=TRUE,COUNTIF($E$3:E1439,TRUE),"")</f>
        <v/>
      </c>
      <c r="G1439" t="str">
        <f>IFERROR(INDEX($B$3:$B$1772,MATCH(ROWS($F$3:F1439),$F$3:$F$1772,0)),"")</f>
        <v/>
      </c>
    </row>
    <row r="1440" spans="1:7">
      <c r="A1440" s="71">
        <v>452</v>
      </c>
      <c r="B1440" s="60">
        <v>7140</v>
      </c>
      <c r="C1440" s="1">
        <v>6.2957689999999999</v>
      </c>
      <c r="D1440" s="70">
        <v>0.19937818073465513</v>
      </c>
      <c r="E1440" t="b">
        <f>EXACT(Anketa!$E$5,'Biotopi poligonos'!A1440)</f>
        <v>0</v>
      </c>
      <c r="F1440" t="str">
        <f>IF(E1440=TRUE,COUNTIF($E$3:E1440,TRUE),"")</f>
        <v/>
      </c>
      <c r="G1440" t="str">
        <f>IFERROR(INDEX($B$3:$B$1772,MATCH(ROWS($F$3:F1440),$F$3:$F$1772,0)),"")</f>
        <v/>
      </c>
    </row>
    <row r="1441" spans="1:7">
      <c r="A1441" s="71">
        <v>452</v>
      </c>
      <c r="B1441" s="60" t="s">
        <v>148</v>
      </c>
      <c r="C1441" s="1">
        <v>2.473341</v>
      </c>
      <c r="D1441" s="70">
        <v>7.8327243092374044E-2</v>
      </c>
      <c r="E1441" t="b">
        <f>EXACT(Anketa!$E$5,'Biotopi poligonos'!A1441)</f>
        <v>0</v>
      </c>
      <c r="F1441" t="str">
        <f>IF(E1441=TRUE,COUNTIF($E$3:E1441,TRUE),"")</f>
        <v/>
      </c>
      <c r="G1441" t="str">
        <f>IFERROR(INDEX($B$3:$B$1772,MATCH(ROWS($F$3:F1441),$F$3:$F$1772,0)),"")</f>
        <v/>
      </c>
    </row>
    <row r="1442" spans="1:7">
      <c r="A1442" s="71">
        <v>452</v>
      </c>
      <c r="B1442" s="60" t="s">
        <v>151</v>
      </c>
      <c r="C1442" s="1">
        <v>15.673057</v>
      </c>
      <c r="D1442" s="70">
        <v>0.4963437494626235</v>
      </c>
      <c r="E1442" t="b">
        <f>EXACT(Anketa!$E$5,'Biotopi poligonos'!A1442)</f>
        <v>0</v>
      </c>
      <c r="F1442" t="str">
        <f>IF(E1442=TRUE,COUNTIF($E$3:E1442,TRUE),"")</f>
        <v/>
      </c>
      <c r="G1442" t="str">
        <f>IFERROR(INDEX($B$3:$B$1772,MATCH(ROWS($F$3:F1442),$F$3:$F$1772,0)),"")</f>
        <v/>
      </c>
    </row>
    <row r="1443" spans="1:7">
      <c r="A1443" s="71">
        <v>453</v>
      </c>
      <c r="B1443" s="60">
        <v>1210</v>
      </c>
      <c r="C1443" s="1">
        <v>0.134023</v>
      </c>
      <c r="D1443" s="70">
        <v>4.2680170308283214E-5</v>
      </c>
      <c r="E1443" t="b">
        <f>EXACT(Anketa!$E$5,'Biotopi poligonos'!A1443)</f>
        <v>0</v>
      </c>
      <c r="F1443" t="str">
        <f>IF(E1443=TRUE,COUNTIF($E$3:E1443,TRUE),"")</f>
        <v/>
      </c>
      <c r="G1443" t="str">
        <f>IFERROR(INDEX($B$3:$B$1772,MATCH(ROWS($F$3:F1443),$F$3:$F$1772,0)),"")</f>
        <v/>
      </c>
    </row>
    <row r="1444" spans="1:7">
      <c r="A1444" s="71">
        <v>453</v>
      </c>
      <c r="B1444" s="60">
        <v>1220</v>
      </c>
      <c r="C1444" s="1">
        <v>9.5261999999999999E-2</v>
      </c>
      <c r="D1444" s="70">
        <v>3.0336571960840119E-5</v>
      </c>
      <c r="E1444" t="b">
        <f>EXACT(Anketa!$E$5,'Biotopi poligonos'!A1444)</f>
        <v>0</v>
      </c>
      <c r="F1444" t="str">
        <f>IF(E1444=TRUE,COUNTIF($E$3:E1444,TRUE),"")</f>
        <v/>
      </c>
      <c r="G1444" t="str">
        <f>IFERROR(INDEX($B$3:$B$1772,MATCH(ROWS($F$3:F1444),$F$3:$F$1772,0)),"")</f>
        <v/>
      </c>
    </row>
    <row r="1445" spans="1:7">
      <c r="A1445" s="71">
        <v>453</v>
      </c>
      <c r="B1445" s="60">
        <v>1230</v>
      </c>
      <c r="C1445" s="1">
        <v>2.139821</v>
      </c>
      <c r="D1445" s="70">
        <v>6.8143471425979787E-4</v>
      </c>
      <c r="E1445" t="b">
        <f>EXACT(Anketa!$E$5,'Biotopi poligonos'!A1445)</f>
        <v>0</v>
      </c>
      <c r="F1445" t="str">
        <f>IF(E1445=TRUE,COUNTIF($E$3:E1445,TRUE),"")</f>
        <v/>
      </c>
      <c r="G1445" t="str">
        <f>IFERROR(INDEX($B$3:$B$1772,MATCH(ROWS($F$3:F1445),$F$3:$F$1772,0)),"")</f>
        <v/>
      </c>
    </row>
    <row r="1446" spans="1:7">
      <c r="A1446" s="71">
        <v>453</v>
      </c>
      <c r="B1446" s="60">
        <v>2110</v>
      </c>
      <c r="C1446" s="1">
        <v>0.11007599999999999</v>
      </c>
      <c r="D1446" s="70">
        <v>3.5054150607392626E-5</v>
      </c>
      <c r="E1446" t="b">
        <f>EXACT(Anketa!$E$5,'Biotopi poligonos'!A1446)</f>
        <v>0</v>
      </c>
      <c r="F1446" t="str">
        <f>IF(E1446=TRUE,COUNTIF($E$3:E1446,TRUE),"")</f>
        <v/>
      </c>
      <c r="G1446" t="str">
        <f>IFERROR(INDEX($B$3:$B$1772,MATCH(ROWS($F$3:F1446),$F$3:$F$1772,0)),"")</f>
        <v/>
      </c>
    </row>
    <row r="1447" spans="1:7">
      <c r="A1447" s="71">
        <v>453</v>
      </c>
      <c r="B1447" s="60">
        <v>2120</v>
      </c>
      <c r="C1447" s="1">
        <v>3.706394</v>
      </c>
      <c r="D1447" s="70">
        <v>1.180316267727174E-3</v>
      </c>
      <c r="E1447" t="b">
        <f>EXACT(Anketa!$E$5,'Biotopi poligonos'!A1447)</f>
        <v>0</v>
      </c>
      <c r="F1447" t="str">
        <f>IF(E1447=TRUE,COUNTIF($E$3:E1447,TRUE),"")</f>
        <v/>
      </c>
      <c r="G1447" t="str">
        <f>IFERROR(INDEX($B$3:$B$1772,MATCH(ROWS($F$3:F1447),$F$3:$F$1772,0)),"")</f>
        <v/>
      </c>
    </row>
    <row r="1448" spans="1:7">
      <c r="A1448" s="71">
        <v>453</v>
      </c>
      <c r="B1448" s="60" t="s">
        <v>160</v>
      </c>
      <c r="C1448" s="1">
        <v>8.0799520000000005</v>
      </c>
      <c r="D1448" s="70">
        <v>2.5730936290245224E-3</v>
      </c>
      <c r="E1448" t="b">
        <f>EXACT(Anketa!$E$5,'Biotopi poligonos'!A1448)</f>
        <v>0</v>
      </c>
      <c r="F1448" t="str">
        <f>IF(E1448=TRUE,COUNTIF($E$3:E1448,TRUE),"")</f>
        <v/>
      </c>
      <c r="G1448" t="str">
        <f>IFERROR(INDEX($B$3:$B$1772,MATCH(ROWS($F$3:F1448),$F$3:$F$1772,0)),"")</f>
        <v/>
      </c>
    </row>
    <row r="1449" spans="1:7">
      <c r="A1449" s="71">
        <v>453</v>
      </c>
      <c r="B1449" s="60">
        <v>2180</v>
      </c>
      <c r="C1449" s="1">
        <v>1774.573846</v>
      </c>
      <c r="D1449" s="70">
        <v>0.56512027019172184</v>
      </c>
      <c r="E1449" t="b">
        <f>EXACT(Anketa!$E$5,'Biotopi poligonos'!A1449)</f>
        <v>0</v>
      </c>
      <c r="F1449" t="str">
        <f>IF(E1449=TRUE,COUNTIF($E$3:E1449,TRUE),"")</f>
        <v/>
      </c>
      <c r="G1449" t="str">
        <f>IFERROR(INDEX($B$3:$B$1772,MATCH(ROWS($F$3:F1449),$F$3:$F$1772,0)),"")</f>
        <v/>
      </c>
    </row>
    <row r="1450" spans="1:7">
      <c r="A1450" s="71">
        <v>453</v>
      </c>
      <c r="B1450" s="60">
        <v>2190</v>
      </c>
      <c r="C1450" s="1">
        <v>91.434275</v>
      </c>
      <c r="D1450" s="70">
        <v>2.9117617341906998E-2</v>
      </c>
      <c r="E1450" t="b">
        <f>EXACT(Anketa!$E$5,'Biotopi poligonos'!A1450)</f>
        <v>0</v>
      </c>
      <c r="F1450" t="str">
        <f>IF(E1450=TRUE,COUNTIF($E$3:E1450,TRUE),"")</f>
        <v/>
      </c>
      <c r="G1450" t="str">
        <f>IFERROR(INDEX($B$3:$B$1772,MATCH(ROWS($F$3:F1450),$F$3:$F$1772,0)),"")</f>
        <v/>
      </c>
    </row>
    <row r="1451" spans="1:7">
      <c r="A1451" s="71">
        <v>453</v>
      </c>
      <c r="B1451" s="60">
        <v>3260</v>
      </c>
      <c r="C1451" s="1">
        <v>1.6185290000000001</v>
      </c>
      <c r="D1451" s="70">
        <v>5.1542715331618695E-4</v>
      </c>
      <c r="E1451" t="b">
        <f>EXACT(Anketa!$E$5,'Biotopi poligonos'!A1451)</f>
        <v>0</v>
      </c>
      <c r="F1451" t="str">
        <f>IF(E1451=TRUE,COUNTIF($E$3:E1451,TRUE),"")</f>
        <v/>
      </c>
      <c r="G1451" t="str">
        <f>IFERROR(INDEX($B$3:$B$1772,MATCH(ROWS($F$3:F1451),$F$3:$F$1772,0)),"")</f>
        <v/>
      </c>
    </row>
    <row r="1452" spans="1:7">
      <c r="A1452" s="71">
        <v>453</v>
      </c>
      <c r="B1452" s="60" t="s">
        <v>147</v>
      </c>
      <c r="C1452" s="1">
        <v>2.8331529999999998</v>
      </c>
      <c r="D1452" s="70">
        <v>9.0222911402836449E-4</v>
      </c>
      <c r="E1452" t="b">
        <f>EXACT(Anketa!$E$5,'Biotopi poligonos'!A1452)</f>
        <v>0</v>
      </c>
      <c r="F1452" t="str">
        <f>IF(E1452=TRUE,COUNTIF($E$3:E1452,TRUE),"")</f>
        <v/>
      </c>
      <c r="G1452" t="str">
        <f>IFERROR(INDEX($B$3:$B$1772,MATCH(ROWS($F$3:F1452),$F$3:$F$1772,0)),"")</f>
        <v/>
      </c>
    </row>
    <row r="1453" spans="1:7">
      <c r="A1453" s="71">
        <v>453</v>
      </c>
      <c r="B1453" s="60">
        <v>6210</v>
      </c>
      <c r="C1453" s="1">
        <v>1.213228</v>
      </c>
      <c r="D1453" s="70">
        <v>3.8635739882540921E-4</v>
      </c>
      <c r="E1453" t="b">
        <f>EXACT(Anketa!$E$5,'Biotopi poligonos'!A1453)</f>
        <v>0</v>
      </c>
      <c r="F1453" t="str">
        <f>IF(E1453=TRUE,COUNTIF($E$3:E1453,TRUE),"")</f>
        <v/>
      </c>
      <c r="G1453" t="str">
        <f>IFERROR(INDEX($B$3:$B$1772,MATCH(ROWS($F$3:F1453),$F$3:$F$1772,0)),"")</f>
        <v/>
      </c>
    </row>
    <row r="1454" spans="1:7">
      <c r="A1454" s="71">
        <v>453</v>
      </c>
      <c r="B1454" s="60" t="s">
        <v>156</v>
      </c>
      <c r="C1454" s="1">
        <v>6.4759289999999998</v>
      </c>
      <c r="D1454" s="70">
        <v>2.0622859705002141E-3</v>
      </c>
      <c r="E1454" t="b">
        <f>EXACT(Anketa!$E$5,'Biotopi poligonos'!A1454)</f>
        <v>0</v>
      </c>
      <c r="F1454" t="str">
        <f>IF(E1454=TRUE,COUNTIF($E$3:E1454,TRUE),"")</f>
        <v/>
      </c>
      <c r="G1454" t="str">
        <f>IFERROR(INDEX($B$3:$B$1772,MATCH(ROWS($F$3:F1454),$F$3:$F$1772,0)),"")</f>
        <v/>
      </c>
    </row>
    <row r="1455" spans="1:7">
      <c r="A1455" s="71">
        <v>453</v>
      </c>
      <c r="B1455" s="60" t="s">
        <v>153</v>
      </c>
      <c r="C1455" s="1">
        <v>8.1433319999999991</v>
      </c>
      <c r="D1455" s="70">
        <v>2.5932772482103257E-3</v>
      </c>
      <c r="E1455" t="b">
        <f>EXACT(Anketa!$E$5,'Biotopi poligonos'!A1455)</f>
        <v>0</v>
      </c>
      <c r="F1455" t="str">
        <f>IF(E1455=TRUE,COUNTIF($E$3:E1455,TRUE),"")</f>
        <v/>
      </c>
      <c r="G1455" t="str">
        <f>IFERROR(INDEX($B$3:$B$1772,MATCH(ROWS($F$3:F1455),$F$3:$F$1772,0)),"")</f>
        <v/>
      </c>
    </row>
    <row r="1456" spans="1:7">
      <c r="A1456" s="71">
        <v>453</v>
      </c>
      <c r="B1456" s="60" t="s">
        <v>154</v>
      </c>
      <c r="C1456" s="1">
        <v>0.191362</v>
      </c>
      <c r="D1456" s="70">
        <v>6.0940008435370731E-5</v>
      </c>
      <c r="E1456" t="b">
        <f>EXACT(Anketa!$E$5,'Biotopi poligonos'!A1456)</f>
        <v>0</v>
      </c>
      <c r="F1456" t="str">
        <f>IF(E1456=TRUE,COUNTIF($E$3:E1456,TRUE),"")</f>
        <v/>
      </c>
      <c r="G1456" t="str">
        <f>IFERROR(INDEX($B$3:$B$1772,MATCH(ROWS($F$3:F1456),$F$3:$F$1772,0)),"")</f>
        <v/>
      </c>
    </row>
    <row r="1457" spans="1:7">
      <c r="A1457" s="71">
        <v>453</v>
      </c>
      <c r="B1457" s="60">
        <v>7140</v>
      </c>
      <c r="C1457" s="1">
        <v>2.8458589999999999</v>
      </c>
      <c r="D1457" s="70">
        <v>9.0627539148773373E-4</v>
      </c>
      <c r="E1457" t="b">
        <f>EXACT(Anketa!$E$5,'Biotopi poligonos'!A1457)</f>
        <v>0</v>
      </c>
      <c r="F1457" t="str">
        <f>IF(E1457=TRUE,COUNTIF($E$3:E1457,TRUE),"")</f>
        <v/>
      </c>
      <c r="G1457" t="str">
        <f>IFERROR(INDEX($B$3:$B$1772,MATCH(ROWS($F$3:F1457),$F$3:$F$1772,0)),"")</f>
        <v/>
      </c>
    </row>
    <row r="1458" spans="1:7">
      <c r="A1458" s="71">
        <v>453</v>
      </c>
      <c r="B1458" s="60" t="s">
        <v>148</v>
      </c>
      <c r="C1458" s="1">
        <v>16.108536999999998</v>
      </c>
      <c r="D1458" s="70">
        <v>5.1298292276495934E-3</v>
      </c>
      <c r="E1458" t="b">
        <f>EXACT(Anketa!$E$5,'Biotopi poligonos'!A1458)</f>
        <v>0</v>
      </c>
      <c r="F1458" t="str">
        <f>IF(E1458=TRUE,COUNTIF($E$3:E1458,TRUE),"")</f>
        <v/>
      </c>
      <c r="G1458" t="str">
        <f>IFERROR(INDEX($B$3:$B$1772,MATCH(ROWS($F$3:F1458),$F$3:$F$1772,0)),"")</f>
        <v/>
      </c>
    </row>
    <row r="1459" spans="1:7">
      <c r="A1459" s="71">
        <v>453</v>
      </c>
      <c r="B1459" s="60" t="s">
        <v>150</v>
      </c>
      <c r="C1459" s="1">
        <v>366.66943500000002</v>
      </c>
      <c r="D1459" s="70">
        <v>0.1167673752463531</v>
      </c>
      <c r="E1459" t="b">
        <f>EXACT(Anketa!$E$5,'Biotopi poligonos'!A1459)</f>
        <v>0</v>
      </c>
      <c r="F1459" t="str">
        <f>IF(E1459=TRUE,COUNTIF($E$3:E1459,TRUE),"")</f>
        <v/>
      </c>
      <c r="G1459" t="str">
        <f>IFERROR(INDEX($B$3:$B$1772,MATCH(ROWS($F$3:F1459),$F$3:$F$1772,0)),"")</f>
        <v/>
      </c>
    </row>
    <row r="1460" spans="1:7">
      <c r="A1460" s="71">
        <v>453</v>
      </c>
      <c r="B1460" s="60" t="s">
        <v>151</v>
      </c>
      <c r="C1460" s="1">
        <v>284.00346400000001</v>
      </c>
      <c r="D1460" s="70">
        <v>9.044206003195257E-2</v>
      </c>
      <c r="E1460" t="b">
        <f>EXACT(Anketa!$E$5,'Biotopi poligonos'!A1460)</f>
        <v>0</v>
      </c>
      <c r="F1460" t="str">
        <f>IF(E1460=TRUE,COUNTIF($E$3:E1460,TRUE),"")</f>
        <v/>
      </c>
      <c r="G1460" t="str">
        <f>IFERROR(INDEX($B$3:$B$1772,MATCH(ROWS($F$3:F1460),$F$3:$F$1772,0)),"")</f>
        <v/>
      </c>
    </row>
    <row r="1461" spans="1:7">
      <c r="A1461" s="71">
        <v>454</v>
      </c>
      <c r="B1461" s="60">
        <v>3150</v>
      </c>
      <c r="C1461" s="1">
        <v>1.1722699999999999</v>
      </c>
      <c r="D1461" s="70">
        <v>2.4799669424618582E-3</v>
      </c>
      <c r="E1461" t="b">
        <f>EXACT(Anketa!$E$5,'Biotopi poligonos'!A1461)</f>
        <v>0</v>
      </c>
      <c r="F1461" t="str">
        <f>IF(E1461=TRUE,COUNTIF($E$3:E1461,TRUE),"")</f>
        <v/>
      </c>
      <c r="G1461" t="str">
        <f>IFERROR(INDEX($B$3:$B$1772,MATCH(ROWS($F$3:F1461),$F$3:$F$1772,0)),"")</f>
        <v/>
      </c>
    </row>
    <row r="1462" spans="1:7">
      <c r="A1462" s="71">
        <v>454</v>
      </c>
      <c r="B1462" s="60">
        <v>3160</v>
      </c>
      <c r="C1462" s="1">
        <v>1.9405479999999999</v>
      </c>
      <c r="D1462" s="70">
        <v>4.1052785537977372E-3</v>
      </c>
      <c r="E1462" t="b">
        <f>EXACT(Anketa!$E$5,'Biotopi poligonos'!A1462)</f>
        <v>0</v>
      </c>
      <c r="F1462" t="str">
        <f>IF(E1462=TRUE,COUNTIF($E$3:E1462,TRUE),"")</f>
        <v/>
      </c>
      <c r="G1462" t="str">
        <f>IFERROR(INDEX($B$3:$B$1772,MATCH(ROWS($F$3:F1462),$F$3:$F$1772,0)),"")</f>
        <v/>
      </c>
    </row>
    <row r="1463" spans="1:7">
      <c r="A1463" s="71">
        <v>454</v>
      </c>
      <c r="B1463" s="60">
        <v>3260</v>
      </c>
      <c r="C1463" s="1">
        <v>1.6074790000000001</v>
      </c>
      <c r="D1463" s="70">
        <v>3.4006626295150825E-3</v>
      </c>
      <c r="E1463" t="b">
        <f>EXACT(Anketa!$E$5,'Biotopi poligonos'!A1463)</f>
        <v>0</v>
      </c>
      <c r="F1463" t="str">
        <f>IF(E1463=TRUE,COUNTIF($E$3:E1463,TRUE),"")</f>
        <v/>
      </c>
      <c r="G1463" t="str">
        <f>IFERROR(INDEX($B$3:$B$1772,MATCH(ROWS($F$3:F1463),$F$3:$F$1772,0)),"")</f>
        <v/>
      </c>
    </row>
    <row r="1464" spans="1:7">
      <c r="A1464" s="71">
        <v>454</v>
      </c>
      <c r="B1464" s="60">
        <v>6450</v>
      </c>
      <c r="C1464" s="1">
        <v>4.6940000000000003E-3</v>
      </c>
      <c r="D1464" s="70">
        <v>9.9302761547390652E-6</v>
      </c>
      <c r="E1464" t="b">
        <f>EXACT(Anketa!$E$5,'Biotopi poligonos'!A1464)</f>
        <v>0</v>
      </c>
      <c r="F1464" t="str">
        <f>IF(E1464=TRUE,COUNTIF($E$3:E1464,TRUE),"")</f>
        <v/>
      </c>
      <c r="G1464" t="str">
        <f>IFERROR(INDEX($B$3:$B$1772,MATCH(ROWS($F$3:F1464),$F$3:$F$1772,0)),"")</f>
        <v/>
      </c>
    </row>
    <row r="1465" spans="1:7">
      <c r="A1465" s="71">
        <v>454</v>
      </c>
      <c r="B1465" s="60" t="s">
        <v>154</v>
      </c>
      <c r="C1465" s="1">
        <v>8.3990259999999992</v>
      </c>
      <c r="D1465" s="70">
        <v>1.7768352707889522E-2</v>
      </c>
      <c r="E1465" t="b">
        <f>EXACT(Anketa!$E$5,'Biotopi poligonos'!A1465)</f>
        <v>0</v>
      </c>
      <c r="F1465" t="str">
        <f>IF(E1465=TRUE,COUNTIF($E$3:E1465,TRUE),"")</f>
        <v/>
      </c>
      <c r="G1465" t="str">
        <f>IFERROR(INDEX($B$3:$B$1772,MATCH(ROWS($F$3:F1465),$F$3:$F$1772,0)),"")</f>
        <v/>
      </c>
    </row>
    <row r="1466" spans="1:7">
      <c r="A1466" s="71">
        <v>454</v>
      </c>
      <c r="B1466" s="60">
        <v>7120</v>
      </c>
      <c r="C1466" s="1">
        <v>26.959129999999998</v>
      </c>
      <c r="D1466" s="70">
        <v>5.7032723858438543E-2</v>
      </c>
      <c r="E1466" t="b">
        <f>EXACT(Anketa!$E$5,'Biotopi poligonos'!A1466)</f>
        <v>0</v>
      </c>
      <c r="F1466" t="str">
        <f>IF(E1466=TRUE,COUNTIF($E$3:E1466,TRUE),"")</f>
        <v/>
      </c>
      <c r="G1466" t="str">
        <f>IFERROR(INDEX($B$3:$B$1772,MATCH(ROWS($F$3:F1466),$F$3:$F$1772,0)),"")</f>
        <v/>
      </c>
    </row>
    <row r="1467" spans="1:7">
      <c r="A1467" s="71">
        <v>454</v>
      </c>
      <c r="B1467" s="60" t="s">
        <v>148</v>
      </c>
      <c r="C1467" s="1">
        <v>60.029581</v>
      </c>
      <c r="D1467" s="70">
        <v>0.1269941024250697</v>
      </c>
      <c r="E1467" t="b">
        <f>EXACT(Anketa!$E$5,'Biotopi poligonos'!A1467)</f>
        <v>0</v>
      </c>
      <c r="F1467" t="str">
        <f>IF(E1467=TRUE,COUNTIF($E$3:E1467,TRUE),"")</f>
        <v/>
      </c>
      <c r="G1467" t="str">
        <f>IFERROR(INDEX($B$3:$B$1772,MATCH(ROWS($F$3:F1467),$F$3:$F$1772,0)),"")</f>
        <v/>
      </c>
    </row>
    <row r="1468" spans="1:7">
      <c r="A1468" s="71">
        <v>454</v>
      </c>
      <c r="B1468" s="60">
        <v>9050</v>
      </c>
      <c r="C1468" s="1">
        <v>4.3627969999999996</v>
      </c>
      <c r="D1468" s="70">
        <v>9.2296078008238438E-3</v>
      </c>
      <c r="E1468" t="b">
        <f>EXACT(Anketa!$E$5,'Biotopi poligonos'!A1468)</f>
        <v>0</v>
      </c>
      <c r="F1468" t="str">
        <f>IF(E1468=TRUE,COUNTIF($E$3:E1468,TRUE),"")</f>
        <v/>
      </c>
      <c r="G1468" t="str">
        <f>IFERROR(INDEX($B$3:$B$1772,MATCH(ROWS($F$3:F1468),$F$3:$F$1772,0)),"")</f>
        <v/>
      </c>
    </row>
    <row r="1469" spans="1:7">
      <c r="A1469" s="71">
        <v>454</v>
      </c>
      <c r="B1469" s="60" t="s">
        <v>150</v>
      </c>
      <c r="C1469" s="1">
        <v>46.086337999999998</v>
      </c>
      <c r="D1469" s="70">
        <v>9.7496817916626496E-2</v>
      </c>
      <c r="E1469" t="b">
        <f>EXACT(Anketa!$E$5,'Biotopi poligonos'!A1469)</f>
        <v>0</v>
      </c>
      <c r="F1469" t="str">
        <f>IF(E1469=TRUE,COUNTIF($E$3:E1469,TRUE),"")</f>
        <v/>
      </c>
      <c r="G1469" t="str">
        <f>IFERROR(INDEX($B$3:$B$1772,MATCH(ROWS($F$3:F1469),$F$3:$F$1772,0)),"")</f>
        <v/>
      </c>
    </row>
    <row r="1470" spans="1:7">
      <c r="A1470" s="71">
        <v>454</v>
      </c>
      <c r="B1470" s="60" t="s">
        <v>151</v>
      </c>
      <c r="C1470" s="1">
        <v>72.032763000000003</v>
      </c>
      <c r="D1470" s="70">
        <v>0.1523871386405774</v>
      </c>
      <c r="E1470" t="b">
        <f>EXACT(Anketa!$E$5,'Biotopi poligonos'!A1470)</f>
        <v>0</v>
      </c>
      <c r="F1470" t="str">
        <f>IF(E1470=TRUE,COUNTIF($E$3:E1470,TRUE),"")</f>
        <v/>
      </c>
      <c r="G1470" t="str">
        <f>IFERROR(INDEX($B$3:$B$1772,MATCH(ROWS($F$3:F1470),$F$3:$F$1772,0)),"")</f>
        <v/>
      </c>
    </row>
    <row r="1471" spans="1:7">
      <c r="A1471" s="71">
        <v>454</v>
      </c>
      <c r="B1471" s="60" t="s">
        <v>152</v>
      </c>
      <c r="C1471" s="1">
        <v>0.97767099999999996</v>
      </c>
      <c r="D1471" s="70">
        <v>2.0682878181678514E-3</v>
      </c>
      <c r="E1471" t="b">
        <f>EXACT(Anketa!$E$5,'Biotopi poligonos'!A1471)</f>
        <v>0</v>
      </c>
      <c r="F1471" t="str">
        <f>IF(E1471=TRUE,COUNTIF($E$3:E1471,TRUE),"")</f>
        <v/>
      </c>
      <c r="G1471" t="str">
        <f>IFERROR(INDEX($B$3:$B$1772,MATCH(ROWS($F$3:F1471),$F$3:$F$1772,0)),"")</f>
        <v/>
      </c>
    </row>
    <row r="1472" spans="1:7">
      <c r="A1472" s="71">
        <v>455</v>
      </c>
      <c r="B1472" s="60" t="s">
        <v>154</v>
      </c>
      <c r="C1472" s="1">
        <v>335.526546</v>
      </c>
      <c r="D1472" s="70">
        <v>0.40666602396298002</v>
      </c>
      <c r="E1472" t="b">
        <f>EXACT(Anketa!$E$5,'Biotopi poligonos'!A1472)</f>
        <v>0</v>
      </c>
      <c r="F1472" t="str">
        <f>IF(E1472=TRUE,COUNTIF($E$3:E1472,TRUE),"")</f>
        <v/>
      </c>
      <c r="G1472" t="str">
        <f>IFERROR(INDEX($B$3:$B$1772,MATCH(ROWS($F$3:F1472),$F$3:$F$1772,0)),"")</f>
        <v/>
      </c>
    </row>
    <row r="1473" spans="1:7">
      <c r="A1473" s="71">
        <v>455</v>
      </c>
      <c r="B1473" s="60">
        <v>7140</v>
      </c>
      <c r="C1473" s="1">
        <v>4.4567949999999996</v>
      </c>
      <c r="D1473" s="70">
        <v>5.4017398142562744E-3</v>
      </c>
      <c r="E1473" t="b">
        <f>EXACT(Anketa!$E$5,'Biotopi poligonos'!A1473)</f>
        <v>0</v>
      </c>
      <c r="F1473" t="str">
        <f>IF(E1473=TRUE,COUNTIF($E$3:E1473,TRUE),"")</f>
        <v/>
      </c>
      <c r="G1473" t="str">
        <f>IFERROR(INDEX($B$3:$B$1772,MATCH(ROWS($F$3:F1473),$F$3:$F$1772,0)),"")</f>
        <v/>
      </c>
    </row>
    <row r="1474" spans="1:7">
      <c r="A1474" s="71">
        <v>455</v>
      </c>
      <c r="B1474" s="60" t="s">
        <v>148</v>
      </c>
      <c r="C1474" s="1">
        <v>14.356712</v>
      </c>
      <c r="D1474" s="70">
        <v>1.7400670843557047E-2</v>
      </c>
      <c r="E1474" t="b">
        <f>EXACT(Anketa!$E$5,'Biotopi poligonos'!A1474)</f>
        <v>0</v>
      </c>
      <c r="F1474" t="str">
        <f>IF(E1474=TRUE,COUNTIF($E$3:E1474,TRUE),"")</f>
        <v/>
      </c>
      <c r="G1474" t="str">
        <f>IFERROR(INDEX($B$3:$B$1772,MATCH(ROWS($F$3:F1474),$F$3:$F$1772,0)),"")</f>
        <v/>
      </c>
    </row>
    <row r="1475" spans="1:7">
      <c r="A1475" s="71">
        <v>455</v>
      </c>
      <c r="B1475" s="60" t="s">
        <v>149</v>
      </c>
      <c r="C1475" s="1">
        <v>0.81160399999999999</v>
      </c>
      <c r="D1475" s="70">
        <v>9.836830368481497E-4</v>
      </c>
      <c r="E1475" t="b">
        <f>EXACT(Anketa!$E$5,'Biotopi poligonos'!A1475)</f>
        <v>0</v>
      </c>
      <c r="F1475" t="str">
        <f>IF(E1475=TRUE,COUNTIF($E$3:E1475,TRUE),"")</f>
        <v/>
      </c>
      <c r="G1475" t="str">
        <f>IFERROR(INDEX($B$3:$B$1772,MATCH(ROWS($F$3:F1475),$F$3:$F$1772,0)),"")</f>
        <v/>
      </c>
    </row>
    <row r="1476" spans="1:7">
      <c r="A1476" s="71">
        <v>455</v>
      </c>
      <c r="B1476" s="60">
        <v>9050</v>
      </c>
      <c r="C1476" s="1">
        <v>4.0374590000000001</v>
      </c>
      <c r="D1476" s="70">
        <v>4.8934947711813817E-3</v>
      </c>
      <c r="E1476" t="b">
        <f>EXACT(Anketa!$E$5,'Biotopi poligonos'!A1476)</f>
        <v>0</v>
      </c>
      <c r="F1476" t="str">
        <f>IF(E1476=TRUE,COUNTIF($E$3:E1476,TRUE),"")</f>
        <v/>
      </c>
      <c r="G1476" t="str">
        <f>IFERROR(INDEX($B$3:$B$1772,MATCH(ROWS($F$3:F1476),$F$3:$F$1772,0)),"")</f>
        <v/>
      </c>
    </row>
    <row r="1477" spans="1:7">
      <c r="A1477" s="71">
        <v>455</v>
      </c>
      <c r="B1477" s="60" t="s">
        <v>150</v>
      </c>
      <c r="C1477" s="1">
        <v>16.716885999999999</v>
      </c>
      <c r="D1477" s="70">
        <v>2.0261256951819261E-2</v>
      </c>
      <c r="E1477" t="b">
        <f>EXACT(Anketa!$E$5,'Biotopi poligonos'!A1477)</f>
        <v>0</v>
      </c>
      <c r="F1477" t="str">
        <f>IF(E1477=TRUE,COUNTIF($E$3:E1477,TRUE),"")</f>
        <v/>
      </c>
      <c r="G1477" t="str">
        <f>IFERROR(INDEX($B$3:$B$1772,MATCH(ROWS($F$3:F1477),$F$3:$F$1772,0)),"")</f>
        <v/>
      </c>
    </row>
    <row r="1478" spans="1:7">
      <c r="A1478" s="71">
        <v>455</v>
      </c>
      <c r="B1478" s="60">
        <v>9160</v>
      </c>
      <c r="C1478" s="1">
        <v>0.91480899999999998</v>
      </c>
      <c r="D1478" s="70">
        <v>1.1087699115036632E-3</v>
      </c>
      <c r="E1478" t="b">
        <f>EXACT(Anketa!$E$5,'Biotopi poligonos'!A1478)</f>
        <v>0</v>
      </c>
      <c r="F1478" t="str">
        <f>IF(E1478=TRUE,COUNTIF($E$3:E1478,TRUE),"")</f>
        <v/>
      </c>
      <c r="G1478" t="str">
        <f>IFERROR(INDEX($B$3:$B$1772,MATCH(ROWS($F$3:F1478),$F$3:$F$1772,0)),"")</f>
        <v/>
      </c>
    </row>
    <row r="1479" spans="1:7">
      <c r="A1479" s="71">
        <v>455</v>
      </c>
      <c r="B1479" s="60" t="s">
        <v>151</v>
      </c>
      <c r="C1479" s="1">
        <v>153.80265499999999</v>
      </c>
      <c r="D1479" s="70">
        <v>0.18641241633322195</v>
      </c>
      <c r="E1479" t="b">
        <f>EXACT(Anketa!$E$5,'Biotopi poligonos'!A1479)</f>
        <v>0</v>
      </c>
      <c r="F1479" t="str">
        <f>IF(E1479=TRUE,COUNTIF($E$3:E1479,TRUE),"")</f>
        <v/>
      </c>
      <c r="G1479" t="str">
        <f>IFERROR(INDEX($B$3:$B$1772,MATCH(ROWS($F$3:F1479),$F$3:$F$1772,0)),"")</f>
        <v/>
      </c>
    </row>
    <row r="1480" spans="1:7">
      <c r="A1480" s="71">
        <v>457</v>
      </c>
      <c r="B1480" s="60">
        <v>6210</v>
      </c>
      <c r="C1480" s="1">
        <v>4.5045650000000004</v>
      </c>
      <c r="D1480" s="70">
        <v>4.9909067368128484E-3</v>
      </c>
      <c r="E1480" t="b">
        <f>EXACT(Anketa!$E$5,'Biotopi poligonos'!A1480)</f>
        <v>0</v>
      </c>
      <c r="F1480" t="str">
        <f>IF(E1480=TRUE,COUNTIF($E$3:E1480,TRUE),"")</f>
        <v/>
      </c>
      <c r="G1480" t="str">
        <f>IFERROR(INDEX($B$3:$B$1772,MATCH(ROWS($F$3:F1480),$F$3:$F$1772,0)),"")</f>
        <v/>
      </c>
    </row>
    <row r="1481" spans="1:7">
      <c r="A1481" s="71">
        <v>457</v>
      </c>
      <c r="B1481" s="60" t="s">
        <v>153</v>
      </c>
      <c r="C1481" s="1">
        <v>51.846848999999999</v>
      </c>
      <c r="D1481" s="70">
        <v>5.7444567445828501E-2</v>
      </c>
      <c r="E1481" t="b">
        <f>EXACT(Anketa!$E$5,'Biotopi poligonos'!A1481)</f>
        <v>0</v>
      </c>
      <c r="F1481" t="str">
        <f>IF(E1481=TRUE,COUNTIF($E$3:E1481,TRUE),"")</f>
        <v/>
      </c>
      <c r="G1481" t="str">
        <f>IFERROR(INDEX($B$3:$B$1772,MATCH(ROWS($F$3:F1481),$F$3:$F$1772,0)),"")</f>
        <v/>
      </c>
    </row>
    <row r="1482" spans="1:7">
      <c r="A1482" s="71">
        <v>457</v>
      </c>
      <c r="B1482" s="60">
        <v>6510</v>
      </c>
      <c r="C1482" s="1">
        <v>29.162265999999999</v>
      </c>
      <c r="D1482" s="70">
        <v>3.2310811330312307E-2</v>
      </c>
      <c r="E1482" t="b">
        <f>EXACT(Anketa!$E$5,'Biotopi poligonos'!A1482)</f>
        <v>0</v>
      </c>
      <c r="F1482" t="str">
        <f>IF(E1482=TRUE,COUNTIF($E$3:E1482,TRUE),"")</f>
        <v/>
      </c>
      <c r="G1482" t="str">
        <f>IFERROR(INDEX($B$3:$B$1772,MATCH(ROWS($F$3:F1482),$F$3:$F$1772,0)),"")</f>
        <v/>
      </c>
    </row>
    <row r="1483" spans="1:7">
      <c r="A1483" s="71">
        <v>457</v>
      </c>
      <c r="B1483" s="60" t="s">
        <v>157</v>
      </c>
      <c r="C1483" s="1">
        <v>4.339E-3</v>
      </c>
      <c r="D1483" s="70">
        <v>4.8074662772167673E-6</v>
      </c>
      <c r="E1483" t="b">
        <f>EXACT(Anketa!$E$5,'Biotopi poligonos'!A1483)</f>
        <v>0</v>
      </c>
      <c r="F1483" t="str">
        <f>IF(E1483=TRUE,COUNTIF($E$3:E1483,TRUE),"")</f>
        <v/>
      </c>
      <c r="G1483" t="str">
        <f>IFERROR(INDEX($B$3:$B$1772,MATCH(ROWS($F$3:F1483),$F$3:$F$1772,0)),"")</f>
        <v/>
      </c>
    </row>
    <row r="1484" spans="1:7">
      <c r="A1484" s="71">
        <v>457</v>
      </c>
      <c r="B1484" s="60">
        <v>7140</v>
      </c>
      <c r="C1484" s="1">
        <v>0.56519200000000003</v>
      </c>
      <c r="D1484" s="70">
        <v>6.2621375435646437E-4</v>
      </c>
      <c r="E1484" t="b">
        <f>EXACT(Anketa!$E$5,'Biotopi poligonos'!A1484)</f>
        <v>0</v>
      </c>
      <c r="F1484" t="str">
        <f>IF(E1484=TRUE,COUNTIF($E$3:E1484,TRUE),"")</f>
        <v/>
      </c>
      <c r="G1484" t="str">
        <f>IFERROR(INDEX($B$3:$B$1772,MATCH(ROWS($F$3:F1484),$F$3:$F$1772,0)),"")</f>
        <v/>
      </c>
    </row>
    <row r="1485" spans="1:7">
      <c r="A1485" s="71">
        <v>457</v>
      </c>
      <c r="B1485" s="60" t="s">
        <v>148</v>
      </c>
      <c r="C1485" s="1">
        <v>4.3677159999999997</v>
      </c>
      <c r="D1485" s="70">
        <v>4.8392826408066624E-3</v>
      </c>
      <c r="E1485" t="b">
        <f>EXACT(Anketa!$E$5,'Biotopi poligonos'!A1485)</f>
        <v>0</v>
      </c>
      <c r="F1485" t="str">
        <f>IF(E1485=TRUE,COUNTIF($E$3:E1485,TRUE),"")</f>
        <v/>
      </c>
      <c r="G1485" t="str">
        <f>IFERROR(INDEX($B$3:$B$1772,MATCH(ROWS($F$3:F1485),$F$3:$F$1772,0)),"")</f>
        <v/>
      </c>
    </row>
    <row r="1486" spans="1:7">
      <c r="A1486" s="71">
        <v>457</v>
      </c>
      <c r="B1486" s="60" t="s">
        <v>150</v>
      </c>
      <c r="C1486" s="1">
        <v>0.86555499999999996</v>
      </c>
      <c r="D1486" s="70">
        <v>9.5900587084036843E-4</v>
      </c>
      <c r="E1486" t="b">
        <f>EXACT(Anketa!$E$5,'Biotopi poligonos'!A1486)</f>
        <v>0</v>
      </c>
      <c r="F1486" t="str">
        <f>IF(E1486=TRUE,COUNTIF($E$3:E1486,TRUE),"")</f>
        <v/>
      </c>
      <c r="G1486" t="str">
        <f>IFERROR(INDEX($B$3:$B$1772,MATCH(ROWS($F$3:F1486),$F$3:$F$1772,0)),"")</f>
        <v/>
      </c>
    </row>
    <row r="1487" spans="1:7">
      <c r="A1487" s="71">
        <v>457</v>
      </c>
      <c r="B1487" s="60">
        <v>9160</v>
      </c>
      <c r="C1487" s="1">
        <v>0.94015199999999999</v>
      </c>
      <c r="D1487" s="70">
        <v>1.04165684154365E-3</v>
      </c>
      <c r="E1487" t="b">
        <f>EXACT(Anketa!$E$5,'Biotopi poligonos'!A1487)</f>
        <v>0</v>
      </c>
      <c r="F1487" t="str">
        <f>IF(E1487=TRUE,COUNTIF($E$3:E1487,TRUE),"")</f>
        <v/>
      </c>
      <c r="G1487" t="str">
        <f>IFERROR(INDEX($B$3:$B$1772,MATCH(ROWS($F$3:F1487),$F$3:$F$1772,0)),"")</f>
        <v/>
      </c>
    </row>
    <row r="1488" spans="1:7">
      <c r="A1488" s="71">
        <v>457</v>
      </c>
      <c r="B1488" s="60" t="s">
        <v>152</v>
      </c>
      <c r="C1488" s="1">
        <v>0.25875900000000002</v>
      </c>
      <c r="D1488" s="70">
        <v>2.8669628172996853E-4</v>
      </c>
      <c r="E1488" t="b">
        <f>EXACT(Anketa!$E$5,'Biotopi poligonos'!A1488)</f>
        <v>0</v>
      </c>
      <c r="F1488" t="str">
        <f>IF(E1488=TRUE,COUNTIF($E$3:E1488,TRUE),"")</f>
        <v/>
      </c>
      <c r="G1488" t="str">
        <f>IFERROR(INDEX($B$3:$B$1772,MATCH(ROWS($F$3:F1488),$F$3:$F$1772,0)),"")</f>
        <v/>
      </c>
    </row>
    <row r="1489" spans="1:7">
      <c r="A1489" s="71">
        <v>463</v>
      </c>
      <c r="B1489" s="60">
        <v>3260</v>
      </c>
      <c r="C1489" s="1">
        <v>0.21482100000000001</v>
      </c>
      <c r="D1489" s="70">
        <v>6.1636378671478032E-4</v>
      </c>
      <c r="E1489" t="b">
        <f>EXACT(Anketa!$E$5,'Biotopi poligonos'!A1489)</f>
        <v>0</v>
      </c>
      <c r="F1489" t="str">
        <f>IF(E1489=TRUE,COUNTIF($E$3:E1489,TRUE),"")</f>
        <v/>
      </c>
      <c r="G1489" t="str">
        <f>IFERROR(INDEX($B$3:$B$1772,MATCH(ROWS($F$3:F1489),$F$3:$F$1772,0)),"")</f>
        <v/>
      </c>
    </row>
    <row r="1490" spans="1:7">
      <c r="A1490" s="71">
        <v>463</v>
      </c>
      <c r="B1490" s="60" t="s">
        <v>153</v>
      </c>
      <c r="C1490" s="1">
        <v>10.937742999999999</v>
      </c>
      <c r="D1490" s="70">
        <v>3.1382540317720711E-2</v>
      </c>
      <c r="E1490" t="b">
        <f>EXACT(Anketa!$E$5,'Biotopi poligonos'!A1490)</f>
        <v>0</v>
      </c>
      <c r="F1490" t="str">
        <f>IF(E1490=TRUE,COUNTIF($E$3:E1490,TRUE),"")</f>
        <v/>
      </c>
      <c r="G1490" t="str">
        <f>IFERROR(INDEX($B$3:$B$1772,MATCH(ROWS($F$3:F1490),$F$3:$F$1772,0)),"")</f>
        <v/>
      </c>
    </row>
    <row r="1491" spans="1:7">
      <c r="A1491" s="71">
        <v>463</v>
      </c>
      <c r="B1491" s="60">
        <v>6410</v>
      </c>
      <c r="C1491" s="1">
        <v>8.2304960000000005</v>
      </c>
      <c r="D1491" s="70">
        <v>2.3614915120499638E-2</v>
      </c>
      <c r="E1491" t="b">
        <f>EXACT(Anketa!$E$5,'Biotopi poligonos'!A1491)</f>
        <v>0</v>
      </c>
      <c r="F1491" t="str">
        <f>IF(E1491=TRUE,COUNTIF($E$3:E1491,TRUE),"")</f>
        <v/>
      </c>
      <c r="G1491" t="str">
        <f>IFERROR(INDEX($B$3:$B$1772,MATCH(ROWS($F$3:F1491),$F$3:$F$1772,0)),"")</f>
        <v/>
      </c>
    </row>
    <row r="1492" spans="1:7">
      <c r="A1492" s="71">
        <v>463</v>
      </c>
      <c r="B1492" s="60">
        <v>8220</v>
      </c>
      <c r="C1492" s="1">
        <v>3.3800000000000002E-3</v>
      </c>
      <c r="D1492" s="70">
        <v>9.6978861428629291E-6</v>
      </c>
      <c r="E1492" t="b">
        <f>EXACT(Anketa!$E$5,'Biotopi poligonos'!A1492)</f>
        <v>0</v>
      </c>
      <c r="F1492" t="str">
        <f>IF(E1492=TRUE,COUNTIF($E$3:E1492,TRUE),"")</f>
        <v/>
      </c>
      <c r="G1492" t="str">
        <f>IFERROR(INDEX($B$3:$B$1772,MATCH(ROWS($F$3:F1492),$F$3:$F$1772,0)),"")</f>
        <v/>
      </c>
    </row>
    <row r="1493" spans="1:7">
      <c r="A1493" s="71">
        <v>463</v>
      </c>
      <c r="B1493" s="60" t="s">
        <v>148</v>
      </c>
      <c r="C1493" s="1">
        <v>7.6703349999999997</v>
      </c>
      <c r="D1493" s="70">
        <v>2.2007702812904296E-2</v>
      </c>
      <c r="E1493" t="b">
        <f>EXACT(Anketa!$E$5,'Biotopi poligonos'!A1493)</f>
        <v>0</v>
      </c>
      <c r="F1493" t="str">
        <f>IF(E1493=TRUE,COUNTIF($E$3:E1493,TRUE),"")</f>
        <v/>
      </c>
      <c r="G1493" t="str">
        <f>IFERROR(INDEX($B$3:$B$1772,MATCH(ROWS($F$3:F1493),$F$3:$F$1772,0)),"")</f>
        <v/>
      </c>
    </row>
    <row r="1494" spans="1:7">
      <c r="A1494" s="71">
        <v>463</v>
      </c>
      <c r="B1494" s="60">
        <v>9050</v>
      </c>
      <c r="C1494" s="1">
        <v>3.7388330000000001</v>
      </c>
      <c r="D1494" s="70">
        <v>1.072744873999368E-2</v>
      </c>
      <c r="E1494" t="b">
        <f>EXACT(Anketa!$E$5,'Biotopi poligonos'!A1494)</f>
        <v>0</v>
      </c>
      <c r="F1494" t="str">
        <f>IF(E1494=TRUE,COUNTIF($E$3:E1494,TRUE),"")</f>
        <v/>
      </c>
      <c r="G1494" t="str">
        <f>IFERROR(INDEX($B$3:$B$1772,MATCH(ROWS($F$3:F1494),$F$3:$F$1772,0)),"")</f>
        <v/>
      </c>
    </row>
    <row r="1495" spans="1:7">
      <c r="A1495" s="71">
        <v>463</v>
      </c>
      <c r="B1495" s="60" t="s">
        <v>150</v>
      </c>
      <c r="C1495" s="1">
        <v>48.594617</v>
      </c>
      <c r="D1495" s="70">
        <v>0.1394275333792992</v>
      </c>
      <c r="E1495" t="b">
        <f>EXACT(Anketa!$E$5,'Biotopi poligonos'!A1495)</f>
        <v>0</v>
      </c>
      <c r="F1495" t="str">
        <f>IF(E1495=TRUE,COUNTIF($E$3:E1495,TRUE),"")</f>
        <v/>
      </c>
      <c r="G1495" t="str">
        <f>IFERROR(INDEX($B$3:$B$1772,MATCH(ROWS($F$3:F1495),$F$3:$F$1772,0)),"")</f>
        <v/>
      </c>
    </row>
    <row r="1496" spans="1:7">
      <c r="A1496" s="71">
        <v>463</v>
      </c>
      <c r="B1496" s="60" t="s">
        <v>158</v>
      </c>
      <c r="C1496" s="1">
        <v>0.31020599999999998</v>
      </c>
      <c r="D1496" s="70">
        <v>8.9004215054228921E-4</v>
      </c>
      <c r="E1496" t="b">
        <f>EXACT(Anketa!$E$5,'Biotopi poligonos'!A1496)</f>
        <v>0</v>
      </c>
      <c r="F1496" t="str">
        <f>IF(E1496=TRUE,COUNTIF($E$3:E1496,TRUE),"")</f>
        <v/>
      </c>
      <c r="G1496" t="str">
        <f>IFERROR(INDEX($B$3:$B$1772,MATCH(ROWS($F$3:F1496),$F$3:$F$1772,0)),"")</f>
        <v/>
      </c>
    </row>
    <row r="1497" spans="1:7">
      <c r="A1497" s="71">
        <v>463</v>
      </c>
      <c r="B1497" s="60" t="s">
        <v>151</v>
      </c>
      <c r="C1497" s="1">
        <v>42.580986000000003</v>
      </c>
      <c r="D1497" s="70">
        <v>0.12217324085172793</v>
      </c>
      <c r="E1497" t="b">
        <f>EXACT(Anketa!$E$5,'Biotopi poligonos'!A1497)</f>
        <v>0</v>
      </c>
      <c r="F1497" t="str">
        <f>IF(E1497=TRUE,COUNTIF($E$3:E1497,TRUE),"")</f>
        <v/>
      </c>
      <c r="G1497" t="str">
        <f>IFERROR(INDEX($B$3:$B$1772,MATCH(ROWS($F$3:F1497),$F$3:$F$1772,0)),"")</f>
        <v/>
      </c>
    </row>
    <row r="1498" spans="1:7">
      <c r="A1498" s="71">
        <v>463</v>
      </c>
      <c r="B1498" s="60" t="s">
        <v>152</v>
      </c>
      <c r="C1498" s="1">
        <v>1.994866</v>
      </c>
      <c r="D1498" s="70">
        <v>5.7236637095468643E-3</v>
      </c>
      <c r="E1498" t="b">
        <f>EXACT(Anketa!$E$5,'Biotopi poligonos'!A1498)</f>
        <v>0</v>
      </c>
      <c r="F1498" t="str">
        <f>IF(E1498=TRUE,COUNTIF($E$3:E1498,TRUE),"")</f>
        <v/>
      </c>
      <c r="G1498" t="str">
        <f>IFERROR(INDEX($B$3:$B$1772,MATCH(ROWS($F$3:F1498),$F$3:$F$1772,0)),"")</f>
        <v/>
      </c>
    </row>
    <row r="1499" spans="1:7">
      <c r="A1499" s="71">
        <v>469</v>
      </c>
      <c r="B1499" s="60" t="s">
        <v>148</v>
      </c>
      <c r="C1499" s="1">
        <v>1.00871</v>
      </c>
      <c r="D1499" s="70">
        <v>2.5199245564001216E-2</v>
      </c>
      <c r="E1499" t="b">
        <f>EXACT(Anketa!$E$5,'Biotopi poligonos'!A1499)</f>
        <v>0</v>
      </c>
      <c r="F1499" t="str">
        <f>IF(E1499=TRUE,COUNTIF($E$3:E1499,TRUE),"")</f>
        <v/>
      </c>
      <c r="G1499" t="str">
        <f>IFERROR(INDEX($B$3:$B$1772,MATCH(ROWS($F$3:F1499),$F$3:$F$1772,0)),"")</f>
        <v/>
      </c>
    </row>
    <row r="1500" spans="1:7">
      <c r="A1500" s="71">
        <v>469</v>
      </c>
      <c r="B1500" s="60">
        <v>9050</v>
      </c>
      <c r="C1500" s="1">
        <v>3.1800000000000001E-3</v>
      </c>
      <c r="D1500" s="70">
        <v>7.9441664000083148E-5</v>
      </c>
      <c r="E1500" t="b">
        <f>EXACT(Anketa!$E$5,'Biotopi poligonos'!A1500)</f>
        <v>0</v>
      </c>
      <c r="F1500" t="str">
        <f>IF(E1500=TRUE,COUNTIF($E$3:E1500,TRUE),"")</f>
        <v/>
      </c>
      <c r="G1500" t="str">
        <f>IFERROR(INDEX($B$3:$B$1772,MATCH(ROWS($F$3:F1500),$F$3:$F$1772,0)),"")</f>
        <v/>
      </c>
    </row>
    <row r="1501" spans="1:7">
      <c r="A1501" s="71">
        <v>469</v>
      </c>
      <c r="B1501" s="60" t="s">
        <v>150</v>
      </c>
      <c r="C1501" s="1">
        <v>1.805655</v>
      </c>
      <c r="D1501" s="70">
        <v>4.5108250883669848E-2</v>
      </c>
      <c r="E1501" t="b">
        <f>EXACT(Anketa!$E$5,'Biotopi poligonos'!A1501)</f>
        <v>0</v>
      </c>
      <c r="F1501" t="str">
        <f>IF(E1501=TRUE,COUNTIF($E$3:E1501,TRUE),"")</f>
        <v/>
      </c>
      <c r="G1501" t="str">
        <f>IFERROR(INDEX($B$3:$B$1772,MATCH(ROWS($F$3:F1501),$F$3:$F$1772,0)),"")</f>
        <v/>
      </c>
    </row>
    <row r="1502" spans="1:7">
      <c r="A1502" s="71">
        <v>469</v>
      </c>
      <c r="B1502" s="60" t="s">
        <v>152</v>
      </c>
      <c r="C1502" s="1">
        <v>9.8081770000000006</v>
      </c>
      <c r="D1502" s="70">
        <v>0.24502449738595708</v>
      </c>
      <c r="E1502" t="b">
        <f>EXACT(Anketa!$E$5,'Biotopi poligonos'!A1502)</f>
        <v>0</v>
      </c>
      <c r="F1502" t="str">
        <f>IF(E1502=TRUE,COUNTIF($E$3:E1502,TRUE),"")</f>
        <v/>
      </c>
      <c r="G1502" t="str">
        <f>IFERROR(INDEX($B$3:$B$1772,MATCH(ROWS($F$3:F1502),$F$3:$F$1772,0)),"")</f>
        <v/>
      </c>
    </row>
    <row r="1503" spans="1:7">
      <c r="A1503" s="71">
        <v>470</v>
      </c>
      <c r="B1503" s="60" t="s">
        <v>154</v>
      </c>
      <c r="C1503" s="1">
        <v>0.85280699999999998</v>
      </c>
      <c r="D1503" s="70">
        <v>1.8581039212608257E-3</v>
      </c>
      <c r="E1503" t="b">
        <f>EXACT(Anketa!$E$5,'Biotopi poligonos'!A1503)</f>
        <v>0</v>
      </c>
      <c r="F1503" t="str">
        <f>IF(E1503=TRUE,COUNTIF($E$3:E1503,TRUE),"")</f>
        <v/>
      </c>
      <c r="G1503" t="str">
        <f>IFERROR(INDEX($B$3:$B$1772,MATCH(ROWS($F$3:F1503),$F$3:$F$1772,0)),"")</f>
        <v/>
      </c>
    </row>
    <row r="1504" spans="1:7">
      <c r="A1504" s="71">
        <v>470</v>
      </c>
      <c r="B1504" s="60" t="s">
        <v>148</v>
      </c>
      <c r="C1504" s="1">
        <v>7.3810349999999998</v>
      </c>
      <c r="D1504" s="70">
        <v>1.60818685546242E-2</v>
      </c>
      <c r="E1504" t="b">
        <f>EXACT(Anketa!$E$5,'Biotopi poligonos'!A1504)</f>
        <v>0</v>
      </c>
      <c r="F1504" t="str">
        <f>IF(E1504=TRUE,COUNTIF($E$3:E1504,TRUE),"")</f>
        <v/>
      </c>
      <c r="G1504" t="str">
        <f>IFERROR(INDEX($B$3:$B$1772,MATCH(ROWS($F$3:F1504),$F$3:$F$1772,0)),"")</f>
        <v/>
      </c>
    </row>
    <row r="1505" spans="1:7">
      <c r="A1505" s="71">
        <v>470</v>
      </c>
      <c r="B1505" s="60" t="s">
        <v>149</v>
      </c>
      <c r="C1505" s="1">
        <v>48.744083000000003</v>
      </c>
      <c r="D1505" s="70">
        <v>0.10620406699354387</v>
      </c>
      <c r="E1505" t="b">
        <f>EXACT(Anketa!$E$5,'Biotopi poligonos'!A1505)</f>
        <v>0</v>
      </c>
      <c r="F1505" t="str">
        <f>IF(E1505=TRUE,COUNTIF($E$3:E1505,TRUE),"")</f>
        <v/>
      </c>
      <c r="G1505" t="str">
        <f>IFERROR(INDEX($B$3:$B$1772,MATCH(ROWS($F$3:F1505),$F$3:$F$1772,0)),"")</f>
        <v/>
      </c>
    </row>
    <row r="1506" spans="1:7">
      <c r="A1506" s="71">
        <v>470</v>
      </c>
      <c r="B1506" s="60">
        <v>9050</v>
      </c>
      <c r="C1506" s="1">
        <v>15.534647</v>
      </c>
      <c r="D1506" s="70">
        <v>3.384703515109834E-2</v>
      </c>
      <c r="E1506" t="b">
        <f>EXACT(Anketa!$E$5,'Biotopi poligonos'!A1506)</f>
        <v>0</v>
      </c>
      <c r="F1506" t="str">
        <f>IF(E1506=TRUE,COUNTIF($E$3:E1506,TRUE),"")</f>
        <v/>
      </c>
      <c r="G1506" t="str">
        <f>IFERROR(INDEX($B$3:$B$1772,MATCH(ROWS($F$3:F1506),$F$3:$F$1772,0)),"")</f>
        <v/>
      </c>
    </row>
    <row r="1507" spans="1:7">
      <c r="A1507" s="71">
        <v>470</v>
      </c>
      <c r="B1507" s="60" t="s">
        <v>150</v>
      </c>
      <c r="C1507" s="1">
        <v>17.042729000000001</v>
      </c>
      <c r="D1507" s="70">
        <v>3.7132858412144358E-2</v>
      </c>
      <c r="E1507" t="b">
        <f>EXACT(Anketa!$E$5,'Biotopi poligonos'!A1507)</f>
        <v>0</v>
      </c>
      <c r="F1507" t="str">
        <f>IF(E1507=TRUE,COUNTIF($E$3:E1507,TRUE),"")</f>
        <v/>
      </c>
      <c r="G1507" t="str">
        <f>IFERROR(INDEX($B$3:$B$1772,MATCH(ROWS($F$3:F1507),$F$3:$F$1772,0)),"")</f>
        <v/>
      </c>
    </row>
    <row r="1508" spans="1:7">
      <c r="A1508" s="71">
        <v>470</v>
      </c>
      <c r="B1508" s="60" t="s">
        <v>151</v>
      </c>
      <c r="C1508" s="1">
        <v>1.7575799999999999</v>
      </c>
      <c r="D1508" s="70">
        <v>3.8294318526109683E-3</v>
      </c>
      <c r="E1508" t="b">
        <f>EXACT(Anketa!$E$5,'Biotopi poligonos'!A1508)</f>
        <v>0</v>
      </c>
      <c r="F1508" t="str">
        <f>IF(E1508=TRUE,COUNTIF($E$3:E1508,TRUE),"")</f>
        <v/>
      </c>
      <c r="G1508" t="str">
        <f>IFERROR(INDEX($B$3:$B$1772,MATCH(ROWS($F$3:F1508),$F$3:$F$1772,0)),"")</f>
        <v/>
      </c>
    </row>
    <row r="1509" spans="1:7">
      <c r="A1509" s="71">
        <v>470</v>
      </c>
      <c r="B1509" s="60" t="s">
        <v>152</v>
      </c>
      <c r="C1509" s="1">
        <v>73.510783000000004</v>
      </c>
      <c r="D1509" s="70">
        <v>0.16016598614604907</v>
      </c>
      <c r="E1509" t="b">
        <f>EXACT(Anketa!$E$5,'Biotopi poligonos'!A1509)</f>
        <v>0</v>
      </c>
      <c r="F1509" t="str">
        <f>IF(E1509=TRUE,COUNTIF($E$3:E1509,TRUE),"")</f>
        <v/>
      </c>
      <c r="G1509" t="str">
        <f>IFERROR(INDEX($B$3:$B$1772,MATCH(ROWS($F$3:F1509),$F$3:$F$1772,0)),"")</f>
        <v/>
      </c>
    </row>
    <row r="1510" spans="1:7">
      <c r="A1510" s="72">
        <v>471</v>
      </c>
      <c r="B1510" s="60" t="s">
        <v>153</v>
      </c>
      <c r="C1510" s="1">
        <v>2.786343</v>
      </c>
      <c r="D1510" s="70">
        <v>1.547346343085256E-2</v>
      </c>
      <c r="E1510" t="b">
        <f>EXACT(Anketa!$E$5,'Biotopi poligonos'!A1510)</f>
        <v>0</v>
      </c>
      <c r="F1510" t="str">
        <f>IF(E1510=TRUE,COUNTIF($E$3:E1510,TRUE),"")</f>
        <v/>
      </c>
      <c r="G1510" t="str">
        <f>IFERROR(INDEX($B$3:$B$1772,MATCH(ROWS($F$3:F1510),$F$3:$F$1772,0)),"")</f>
        <v/>
      </c>
    </row>
    <row r="1511" spans="1:7">
      <c r="A1511" s="71">
        <v>472</v>
      </c>
      <c r="B1511" s="60">
        <v>6410</v>
      </c>
      <c r="C1511" s="1">
        <v>0.32689299999999999</v>
      </c>
      <c r="D1511" s="70">
        <v>2.2787166285904645E-3</v>
      </c>
      <c r="E1511" t="b">
        <f>EXACT(Anketa!$E$5,'Biotopi poligonos'!A1511)</f>
        <v>0</v>
      </c>
      <c r="F1511" t="str">
        <f>IF(E1511=TRUE,COUNTIF($E$3:E1511,TRUE),"")</f>
        <v/>
      </c>
      <c r="G1511" t="str">
        <f>IFERROR(INDEX($B$3:$B$1772,MATCH(ROWS($F$3:F1511),$F$3:$F$1772,0)),"")</f>
        <v/>
      </c>
    </row>
    <row r="1512" spans="1:7">
      <c r="A1512" s="71">
        <v>472</v>
      </c>
      <c r="B1512" s="60">
        <v>6450</v>
      </c>
      <c r="C1512" s="1">
        <v>4.0580470000000002</v>
      </c>
      <c r="D1512" s="70">
        <v>2.8287969392130297E-2</v>
      </c>
      <c r="E1512" t="b">
        <f>EXACT(Anketa!$E$5,'Biotopi poligonos'!A1512)</f>
        <v>0</v>
      </c>
      <c r="F1512" t="str">
        <f>IF(E1512=TRUE,COUNTIF($E$3:E1512,TRUE),"")</f>
        <v/>
      </c>
      <c r="G1512" t="str">
        <f>IFERROR(INDEX($B$3:$B$1772,MATCH(ROWS($F$3:F1512),$F$3:$F$1772,0)),"")</f>
        <v/>
      </c>
    </row>
    <row r="1513" spans="1:7">
      <c r="A1513" s="71">
        <v>472</v>
      </c>
      <c r="B1513" s="60">
        <v>7140</v>
      </c>
      <c r="C1513" s="1">
        <v>1.3619920000000001</v>
      </c>
      <c r="D1513" s="70">
        <v>9.4942192656532389E-3</v>
      </c>
      <c r="E1513" t="b">
        <f>EXACT(Anketa!$E$5,'Biotopi poligonos'!A1513)</f>
        <v>0</v>
      </c>
      <c r="F1513" t="str">
        <f>IF(E1513=TRUE,COUNTIF($E$3:E1513,TRUE),"")</f>
        <v/>
      </c>
      <c r="G1513" t="str">
        <f>IFERROR(INDEX($B$3:$B$1772,MATCH(ROWS($F$3:F1513),$F$3:$F$1772,0)),"")</f>
        <v/>
      </c>
    </row>
    <row r="1514" spans="1:7">
      <c r="A1514" s="71">
        <v>472</v>
      </c>
      <c r="B1514" s="60" t="s">
        <v>148</v>
      </c>
      <c r="C1514" s="1">
        <v>2.479095</v>
      </c>
      <c r="D1514" s="70">
        <v>1.7281358121328624E-2</v>
      </c>
      <c r="E1514" t="b">
        <f>EXACT(Anketa!$E$5,'Biotopi poligonos'!A1514)</f>
        <v>0</v>
      </c>
      <c r="F1514" t="str">
        <f>IF(E1514=TRUE,COUNTIF($E$3:E1514,TRUE),"")</f>
        <v/>
      </c>
      <c r="G1514" t="str">
        <f>IFERROR(INDEX($B$3:$B$1772,MATCH(ROWS($F$3:F1514),$F$3:$F$1772,0)),"")</f>
        <v/>
      </c>
    </row>
    <row r="1515" spans="1:7">
      <c r="A1515" s="71">
        <v>472</v>
      </c>
      <c r="B1515" s="60" t="s">
        <v>150</v>
      </c>
      <c r="C1515" s="1">
        <v>6.3290829999999998</v>
      </c>
      <c r="D1515" s="70">
        <v>4.4118982896021702E-2</v>
      </c>
      <c r="E1515" t="b">
        <f>EXACT(Anketa!$E$5,'Biotopi poligonos'!A1515)</f>
        <v>0</v>
      </c>
      <c r="F1515" t="str">
        <f>IF(E1515=TRUE,COUNTIF($E$3:E1515,TRUE),"")</f>
        <v/>
      </c>
      <c r="G1515" t="str">
        <f>IFERROR(INDEX($B$3:$B$1772,MATCH(ROWS($F$3:F1515),$F$3:$F$1772,0)),"")</f>
        <v/>
      </c>
    </row>
    <row r="1516" spans="1:7">
      <c r="A1516" s="71">
        <v>472</v>
      </c>
      <c r="B1516" s="60" t="s">
        <v>151</v>
      </c>
      <c r="C1516" s="1">
        <v>25.666467000000001</v>
      </c>
      <c r="D1516" s="70">
        <v>0.17891666432156214</v>
      </c>
      <c r="E1516" t="b">
        <f>EXACT(Anketa!$E$5,'Biotopi poligonos'!A1516)</f>
        <v>0</v>
      </c>
      <c r="F1516" t="str">
        <f>IF(E1516=TRUE,COUNTIF($E$3:E1516,TRUE),"")</f>
        <v/>
      </c>
      <c r="G1516" t="str">
        <f>IFERROR(INDEX($B$3:$B$1772,MATCH(ROWS($F$3:F1516),$F$3:$F$1772,0)),"")</f>
        <v/>
      </c>
    </row>
    <row r="1517" spans="1:7">
      <c r="A1517" s="71">
        <v>473</v>
      </c>
      <c r="B1517" s="60">
        <v>9050</v>
      </c>
      <c r="C1517" s="1">
        <v>2.2480560000000001</v>
      </c>
      <c r="D1517" s="70">
        <v>3.1996909243881766E-2</v>
      </c>
      <c r="E1517" t="b">
        <f>EXACT(Anketa!$E$5,'Biotopi poligonos'!A1517)</f>
        <v>0</v>
      </c>
      <c r="F1517" t="str">
        <f>IF(E1517=TRUE,COUNTIF($E$3:E1517,TRUE),"")</f>
        <v/>
      </c>
      <c r="G1517" t="str">
        <f>IFERROR(INDEX($B$3:$B$1772,MATCH(ROWS($F$3:F1517),$F$3:$F$1772,0)),"")</f>
        <v/>
      </c>
    </row>
    <row r="1518" spans="1:7">
      <c r="A1518" s="71">
        <v>473</v>
      </c>
      <c r="B1518" s="60" t="s">
        <v>150</v>
      </c>
      <c r="C1518" s="1">
        <v>27.736257999999999</v>
      </c>
      <c r="D1518" s="70">
        <v>0.39477420935728003</v>
      </c>
      <c r="E1518" t="b">
        <f>EXACT(Anketa!$E$5,'Biotopi poligonos'!A1518)</f>
        <v>0</v>
      </c>
      <c r="F1518" t="str">
        <f>IF(E1518=TRUE,COUNTIF($E$3:E1518,TRUE),"")</f>
        <v/>
      </c>
      <c r="G1518" t="str">
        <f>IFERROR(INDEX($B$3:$B$1772,MATCH(ROWS($F$3:F1518),$F$3:$F$1772,0)),"")</f>
        <v/>
      </c>
    </row>
    <row r="1519" spans="1:7">
      <c r="A1519" s="71">
        <v>473</v>
      </c>
      <c r="B1519" s="60" t="s">
        <v>151</v>
      </c>
      <c r="C1519" s="1">
        <v>1.869532</v>
      </c>
      <c r="D1519" s="70">
        <v>2.6609321890794874E-2</v>
      </c>
      <c r="E1519" t="b">
        <f>EXACT(Anketa!$E$5,'Biotopi poligonos'!A1519)</f>
        <v>0</v>
      </c>
      <c r="F1519" t="str">
        <f>IF(E1519=TRUE,COUNTIF($E$3:E1519,TRUE),"")</f>
        <v/>
      </c>
      <c r="G1519" t="str">
        <f>IFERROR(INDEX($B$3:$B$1772,MATCH(ROWS($F$3:F1519),$F$3:$F$1772,0)),"")</f>
        <v/>
      </c>
    </row>
    <row r="1520" spans="1:7">
      <c r="A1520" s="71">
        <v>473</v>
      </c>
      <c r="B1520" s="60" t="s">
        <v>152</v>
      </c>
      <c r="C1520" s="1">
        <v>18.381858999999999</v>
      </c>
      <c r="D1520" s="70">
        <v>0.2616316827324725</v>
      </c>
      <c r="E1520" t="b">
        <f>EXACT(Anketa!$E$5,'Biotopi poligonos'!A1520)</f>
        <v>0</v>
      </c>
      <c r="F1520" t="str">
        <f>IF(E1520=TRUE,COUNTIF($E$3:E1520,TRUE),"")</f>
        <v/>
      </c>
      <c r="G1520" t="str">
        <f>IFERROR(INDEX($B$3:$B$1772,MATCH(ROWS($F$3:F1520),$F$3:$F$1772,0)),"")</f>
        <v/>
      </c>
    </row>
    <row r="1521" spans="1:7">
      <c r="A1521" s="71">
        <v>474</v>
      </c>
      <c r="B1521" s="60" t="s">
        <v>148</v>
      </c>
      <c r="C1521" s="1">
        <v>5.5388820000000001</v>
      </c>
      <c r="D1521" s="70">
        <v>4.2661570932942629E-2</v>
      </c>
      <c r="E1521" t="b">
        <f>EXACT(Anketa!$E$5,'Biotopi poligonos'!A1521)</f>
        <v>0</v>
      </c>
      <c r="F1521" t="str">
        <f>IF(E1521=TRUE,COUNTIF($E$3:E1521,TRUE),"")</f>
        <v/>
      </c>
      <c r="G1521" t="str">
        <f>IFERROR(INDEX($B$3:$B$1772,MATCH(ROWS($F$3:F1521),$F$3:$F$1772,0)),"")</f>
        <v/>
      </c>
    </row>
    <row r="1522" spans="1:7">
      <c r="A1522" s="71">
        <v>474</v>
      </c>
      <c r="B1522" s="60" t="s">
        <v>149</v>
      </c>
      <c r="C1522" s="1">
        <v>20.275493999999998</v>
      </c>
      <c r="D1522" s="70">
        <v>0.1561658878960506</v>
      </c>
      <c r="E1522" t="b">
        <f>EXACT(Anketa!$E$5,'Biotopi poligonos'!A1522)</f>
        <v>0</v>
      </c>
      <c r="F1522" t="str">
        <f>IF(E1522=TRUE,COUNTIF($E$3:E1522,TRUE),"")</f>
        <v/>
      </c>
      <c r="G1522" t="str">
        <f>IFERROR(INDEX($B$3:$B$1772,MATCH(ROWS($F$3:F1522),$F$3:$F$1772,0)),"")</f>
        <v/>
      </c>
    </row>
    <row r="1523" spans="1:7">
      <c r="A1523" s="71">
        <v>474</v>
      </c>
      <c r="B1523" s="60">
        <v>9050</v>
      </c>
      <c r="C1523" s="1">
        <v>2.0499200000000002</v>
      </c>
      <c r="D1523" s="70">
        <v>1.5788891600661967E-2</v>
      </c>
      <c r="E1523" t="b">
        <f>EXACT(Anketa!$E$5,'Biotopi poligonos'!A1523)</f>
        <v>0</v>
      </c>
      <c r="F1523" t="str">
        <f>IF(E1523=TRUE,COUNTIF($E$3:E1523,TRUE),"")</f>
        <v/>
      </c>
      <c r="G1523" t="str">
        <f>IFERROR(INDEX($B$3:$B$1772,MATCH(ROWS($F$3:F1523),$F$3:$F$1772,0)),"")</f>
        <v/>
      </c>
    </row>
    <row r="1524" spans="1:7">
      <c r="A1524" s="71">
        <v>474</v>
      </c>
      <c r="B1524" s="60" t="s">
        <v>150</v>
      </c>
      <c r="C1524" s="1">
        <v>11.126421000000001</v>
      </c>
      <c r="D1524" s="70">
        <v>8.5697907758512007E-2</v>
      </c>
      <c r="E1524" t="b">
        <f>EXACT(Anketa!$E$5,'Biotopi poligonos'!A1524)</f>
        <v>0</v>
      </c>
      <c r="F1524" t="str">
        <f>IF(E1524=TRUE,COUNTIF($E$3:E1524,TRUE),"")</f>
        <v/>
      </c>
      <c r="G1524" t="str">
        <f>IFERROR(INDEX($B$3:$B$1772,MATCH(ROWS($F$3:F1524),$F$3:$F$1772,0)),"")</f>
        <v/>
      </c>
    </row>
    <row r="1525" spans="1:7">
      <c r="A1525" s="71">
        <v>474</v>
      </c>
      <c r="B1525" s="60">
        <v>9160</v>
      </c>
      <c r="C1525" s="1">
        <v>0.20433899999999999</v>
      </c>
      <c r="D1525" s="70">
        <v>1.5738596241744386E-3</v>
      </c>
      <c r="E1525" t="b">
        <f>EXACT(Anketa!$E$5,'Biotopi poligonos'!A1525)</f>
        <v>0</v>
      </c>
      <c r="F1525" t="str">
        <f>IF(E1525=TRUE,COUNTIF($E$3:E1525,TRUE),"")</f>
        <v/>
      </c>
      <c r="G1525" t="str">
        <f>IFERROR(INDEX($B$3:$B$1772,MATCH(ROWS($F$3:F1525),$F$3:$F$1772,0)),"")</f>
        <v/>
      </c>
    </row>
    <row r="1526" spans="1:7">
      <c r="A1526" s="71">
        <v>474</v>
      </c>
      <c r="B1526" s="60" t="s">
        <v>152</v>
      </c>
      <c r="C1526" s="1">
        <v>33.764916999999997</v>
      </c>
      <c r="D1526" s="70">
        <v>0.2600641070960566</v>
      </c>
      <c r="E1526" t="b">
        <f>EXACT(Anketa!$E$5,'Biotopi poligonos'!A1526)</f>
        <v>0</v>
      </c>
      <c r="F1526" t="str">
        <f>IF(E1526=TRUE,COUNTIF($E$3:E1526,TRUE),"")</f>
        <v/>
      </c>
      <c r="G1526" t="str">
        <f>IFERROR(INDEX($B$3:$B$1772,MATCH(ROWS($F$3:F1526),$F$3:$F$1772,0)),"")</f>
        <v/>
      </c>
    </row>
    <row r="1527" spans="1:7">
      <c r="A1527" s="71">
        <v>475</v>
      </c>
      <c r="B1527" s="60" t="s">
        <v>148</v>
      </c>
      <c r="C1527" s="1">
        <v>2.434266</v>
      </c>
      <c r="D1527" s="70">
        <v>1.8444516572758043E-2</v>
      </c>
      <c r="E1527" t="b">
        <f>EXACT(Anketa!$E$5,'Biotopi poligonos'!A1527)</f>
        <v>0</v>
      </c>
      <c r="F1527" t="str">
        <f>IF(E1527=TRUE,COUNTIF($E$3:E1527,TRUE),"")</f>
        <v/>
      </c>
      <c r="G1527" t="str">
        <f>IFERROR(INDEX($B$3:$B$1772,MATCH(ROWS($F$3:F1527),$F$3:$F$1772,0)),"")</f>
        <v/>
      </c>
    </row>
    <row r="1528" spans="1:7">
      <c r="A1528" s="71">
        <v>475</v>
      </c>
      <c r="B1528" s="60" t="s">
        <v>150</v>
      </c>
      <c r="C1528" s="1">
        <v>14.769629999999999</v>
      </c>
      <c r="D1528" s="70">
        <v>0.11190999065365263</v>
      </c>
      <c r="E1528" t="b">
        <f>EXACT(Anketa!$E$5,'Biotopi poligonos'!A1528)</f>
        <v>0</v>
      </c>
      <c r="F1528" t="str">
        <f>IF(E1528=TRUE,COUNTIF($E$3:E1528,TRUE),"")</f>
        <v/>
      </c>
      <c r="G1528" t="str">
        <f>IFERROR(INDEX($B$3:$B$1772,MATCH(ROWS($F$3:F1528),$F$3:$F$1772,0)),"")</f>
        <v/>
      </c>
    </row>
    <row r="1529" spans="1:7">
      <c r="A1529" s="71">
        <v>475</v>
      </c>
      <c r="B1529" s="60" t="s">
        <v>152</v>
      </c>
      <c r="C1529" s="1">
        <v>2.9438680000000002</v>
      </c>
      <c r="D1529" s="70">
        <v>2.230578832141273E-2</v>
      </c>
      <c r="E1529" t="b">
        <f>EXACT(Anketa!$E$5,'Biotopi poligonos'!A1529)</f>
        <v>0</v>
      </c>
      <c r="F1529" t="str">
        <f>IF(E1529=TRUE,COUNTIF($E$3:E1529,TRUE),"")</f>
        <v/>
      </c>
      <c r="G1529" t="str">
        <f>IFERROR(INDEX($B$3:$B$1772,MATCH(ROWS($F$3:F1529),$F$3:$F$1772,0)),"")</f>
        <v/>
      </c>
    </row>
    <row r="1530" spans="1:7">
      <c r="A1530" s="71">
        <v>476</v>
      </c>
      <c r="B1530" s="60" t="s">
        <v>154</v>
      </c>
      <c r="C1530" s="1">
        <v>15.400674</v>
      </c>
      <c r="D1530" s="70">
        <v>0.27785385548471958</v>
      </c>
      <c r="E1530" t="b">
        <f>EXACT(Anketa!$E$5,'Biotopi poligonos'!A1530)</f>
        <v>0</v>
      </c>
      <c r="F1530" t="str">
        <f>IF(E1530=TRUE,COUNTIF($E$3:E1530,TRUE),"")</f>
        <v/>
      </c>
      <c r="G1530" t="str">
        <f>IFERROR(INDEX($B$3:$B$1772,MATCH(ROWS($F$3:F1530),$F$3:$F$1772,0)),"")</f>
        <v/>
      </c>
    </row>
    <row r="1531" spans="1:7">
      <c r="A1531" s="71">
        <v>476</v>
      </c>
      <c r="B1531" s="60" t="s">
        <v>148</v>
      </c>
      <c r="C1531" s="1">
        <v>0.99043400000000004</v>
      </c>
      <c r="D1531" s="70">
        <v>1.7869081931294224E-2</v>
      </c>
      <c r="E1531" t="b">
        <f>EXACT(Anketa!$E$5,'Biotopi poligonos'!A1531)</f>
        <v>0</v>
      </c>
      <c r="F1531" t="str">
        <f>IF(E1531=TRUE,COUNTIF($E$3:E1531,TRUE),"")</f>
        <v/>
      </c>
      <c r="G1531" t="str">
        <f>IFERROR(INDEX($B$3:$B$1772,MATCH(ROWS($F$3:F1531),$F$3:$F$1772,0)),"")</f>
        <v/>
      </c>
    </row>
    <row r="1532" spans="1:7">
      <c r="A1532" s="71">
        <v>476</v>
      </c>
      <c r="B1532" s="60" t="s">
        <v>151</v>
      </c>
      <c r="C1532" s="1">
        <v>23.295361</v>
      </c>
      <c r="D1532" s="70">
        <v>0.42028718150636601</v>
      </c>
      <c r="E1532" t="b">
        <f>EXACT(Anketa!$E$5,'Biotopi poligonos'!A1532)</f>
        <v>0</v>
      </c>
      <c r="F1532" t="str">
        <f>IF(E1532=TRUE,COUNTIF($E$3:E1532,TRUE),"")</f>
        <v/>
      </c>
      <c r="G1532" t="str">
        <f>IFERROR(INDEX($B$3:$B$1772,MATCH(ROWS($F$3:F1532),$F$3:$F$1772,0)),"")</f>
        <v/>
      </c>
    </row>
    <row r="1533" spans="1:7">
      <c r="A1533" s="71">
        <v>477</v>
      </c>
      <c r="B1533" s="60">
        <v>6450</v>
      </c>
      <c r="C1533" s="1">
        <v>1.4213E-2</v>
      </c>
      <c r="D1533" s="70">
        <v>3.1408608861688059E-5</v>
      </c>
      <c r="E1533" t="b">
        <f>EXACT(Anketa!$E$5,'Biotopi poligonos'!A1533)</f>
        <v>0</v>
      </c>
      <c r="F1533" t="str">
        <f>IF(E1533=TRUE,COUNTIF($E$3:E1533,TRUE),"")</f>
        <v/>
      </c>
      <c r="G1533" t="str">
        <f>IFERROR(INDEX($B$3:$B$1772,MATCH(ROWS($F$3:F1533),$F$3:$F$1772,0)),"")</f>
        <v/>
      </c>
    </row>
    <row r="1534" spans="1:7">
      <c r="A1534" s="71">
        <v>477</v>
      </c>
      <c r="B1534" s="60" t="s">
        <v>148</v>
      </c>
      <c r="C1534" s="1">
        <v>8.4559169999999995</v>
      </c>
      <c r="D1534" s="70">
        <v>1.8686314614782151E-2</v>
      </c>
      <c r="E1534" t="b">
        <f>EXACT(Anketa!$E$5,'Biotopi poligonos'!A1534)</f>
        <v>0</v>
      </c>
      <c r="F1534" t="str">
        <f>IF(E1534=TRUE,COUNTIF($E$3:E1534,TRUE),"")</f>
        <v/>
      </c>
      <c r="G1534" t="str">
        <f>IFERROR(INDEX($B$3:$B$1772,MATCH(ROWS($F$3:F1534),$F$3:$F$1772,0)),"")</f>
        <v/>
      </c>
    </row>
    <row r="1535" spans="1:7">
      <c r="A1535" s="71">
        <v>477</v>
      </c>
      <c r="B1535" s="60">
        <v>9050</v>
      </c>
      <c r="C1535" s="1">
        <v>3.5179999999999999E-3</v>
      </c>
      <c r="D1535" s="70">
        <v>7.7742549761076905E-6</v>
      </c>
      <c r="E1535" t="b">
        <f>EXACT(Anketa!$E$5,'Biotopi poligonos'!A1535)</f>
        <v>0</v>
      </c>
      <c r="F1535" t="str">
        <f>IF(E1535=TRUE,COUNTIF($E$3:E1535,TRUE),"")</f>
        <v/>
      </c>
      <c r="G1535" t="str">
        <f>IFERROR(INDEX($B$3:$B$1772,MATCH(ROWS($F$3:F1535),$F$3:$F$1772,0)),"")</f>
        <v/>
      </c>
    </row>
    <row r="1536" spans="1:7">
      <c r="A1536" s="71">
        <v>477</v>
      </c>
      <c r="B1536" s="60" t="s">
        <v>150</v>
      </c>
      <c r="C1536" s="1">
        <v>35.580167000000003</v>
      </c>
      <c r="D1536" s="70">
        <v>7.8626859110429978E-2</v>
      </c>
      <c r="E1536" t="b">
        <f>EXACT(Anketa!$E$5,'Biotopi poligonos'!A1536)</f>
        <v>0</v>
      </c>
      <c r="F1536" t="str">
        <f>IF(E1536=TRUE,COUNTIF($E$3:E1536,TRUE),"")</f>
        <v/>
      </c>
      <c r="G1536" t="str">
        <f>IFERROR(INDEX($B$3:$B$1772,MATCH(ROWS($F$3:F1536),$F$3:$F$1772,0)),"")</f>
        <v/>
      </c>
    </row>
    <row r="1537" spans="1:7">
      <c r="A1537" s="71">
        <v>477</v>
      </c>
      <c r="B1537" s="60" t="s">
        <v>151</v>
      </c>
      <c r="C1537" s="1">
        <v>50.203859000000001</v>
      </c>
      <c r="D1537" s="70">
        <v>0.11094303600072736</v>
      </c>
      <c r="E1537" t="b">
        <f>EXACT(Anketa!$E$5,'Biotopi poligonos'!A1537)</f>
        <v>0</v>
      </c>
      <c r="F1537" t="str">
        <f>IF(E1537=TRUE,COUNTIF($E$3:E1537,TRUE),"")</f>
        <v/>
      </c>
      <c r="G1537" t="str">
        <f>IFERROR(INDEX($B$3:$B$1772,MATCH(ROWS($F$3:F1537),$F$3:$F$1772,0)),"")</f>
        <v/>
      </c>
    </row>
    <row r="1538" spans="1:7">
      <c r="A1538" s="71">
        <v>477</v>
      </c>
      <c r="B1538" s="60" t="s">
        <v>152</v>
      </c>
      <c r="C1538" s="1">
        <v>13.017598</v>
      </c>
      <c r="D1538" s="70">
        <v>2.8766948842657621E-2</v>
      </c>
      <c r="E1538" t="b">
        <f>EXACT(Anketa!$E$5,'Biotopi poligonos'!A1538)</f>
        <v>0</v>
      </c>
      <c r="F1538" t="str">
        <f>IF(E1538=TRUE,COUNTIF($E$3:E1538,TRUE),"")</f>
        <v/>
      </c>
      <c r="G1538" t="str">
        <f>IFERROR(INDEX($B$3:$B$1772,MATCH(ROWS($F$3:F1538),$F$3:$F$1772,0)),"")</f>
        <v/>
      </c>
    </row>
    <row r="1539" spans="1:7">
      <c r="A1539" s="71">
        <v>478</v>
      </c>
      <c r="B1539" s="60">
        <v>3260</v>
      </c>
      <c r="C1539" s="1">
        <v>6.4725000000000005E-2</v>
      </c>
      <c r="D1539" s="70">
        <v>8.8320326286192314E-4</v>
      </c>
      <c r="E1539" t="b">
        <f>EXACT(Anketa!$E$5,'Biotopi poligonos'!A1539)</f>
        <v>0</v>
      </c>
      <c r="F1539" t="str">
        <f>IF(E1539=TRUE,COUNTIF($E$3:E1539,TRUE),"")</f>
        <v/>
      </c>
      <c r="G1539" t="str">
        <f>IFERROR(INDEX($B$3:$B$1772,MATCH(ROWS($F$3:F1539),$F$3:$F$1772,0)),"")</f>
        <v/>
      </c>
    </row>
    <row r="1540" spans="1:7">
      <c r="A1540" s="71">
        <v>478</v>
      </c>
      <c r="B1540" s="60">
        <v>8220</v>
      </c>
      <c r="C1540" s="1">
        <v>1.6025000000000001E-2</v>
      </c>
      <c r="D1540" s="70">
        <v>2.1866871050385967E-4</v>
      </c>
      <c r="E1540" t="b">
        <f>EXACT(Anketa!$E$5,'Biotopi poligonos'!A1540)</f>
        <v>0</v>
      </c>
      <c r="F1540" t="str">
        <f>IF(E1540=TRUE,COUNTIF($E$3:E1540,TRUE),"")</f>
        <v/>
      </c>
      <c r="G1540" t="str">
        <f>IFERROR(INDEX($B$3:$B$1772,MATCH(ROWS($F$3:F1540),$F$3:$F$1772,0)),"")</f>
        <v/>
      </c>
    </row>
    <row r="1541" spans="1:7">
      <c r="A1541" s="71">
        <v>478</v>
      </c>
      <c r="B1541" s="60">
        <v>8310</v>
      </c>
      <c r="C1541" s="1">
        <v>3.1819999999999999E-3</v>
      </c>
      <c r="D1541" s="70">
        <v>4.3419896213621306E-5</v>
      </c>
      <c r="E1541" t="b">
        <f>EXACT(Anketa!$E$5,'Biotopi poligonos'!A1541)</f>
        <v>0</v>
      </c>
      <c r="F1541" t="str">
        <f>IF(E1541=TRUE,COUNTIF($E$3:E1541,TRUE),"")</f>
        <v/>
      </c>
      <c r="G1541" t="str">
        <f>IFERROR(INDEX($B$3:$B$1772,MATCH(ROWS($F$3:F1541),$F$3:$F$1772,0)),"")</f>
        <v/>
      </c>
    </row>
    <row r="1542" spans="1:7">
      <c r="A1542" s="71">
        <v>478</v>
      </c>
      <c r="B1542" s="60" t="s">
        <v>148</v>
      </c>
      <c r="C1542" s="1">
        <v>14.016003</v>
      </c>
      <c r="D1542" s="70">
        <v>0.19125499547134031</v>
      </c>
      <c r="E1542" t="b">
        <f>EXACT(Anketa!$E$5,'Biotopi poligonos'!A1542)</f>
        <v>0</v>
      </c>
      <c r="F1542" t="str">
        <f>IF(E1542=TRUE,COUNTIF($E$3:E1542,TRUE),"")</f>
        <v/>
      </c>
      <c r="G1542" t="str">
        <f>IFERROR(INDEX($B$3:$B$1772,MATCH(ROWS($F$3:F1542),$F$3:$F$1772,0)),"")</f>
        <v/>
      </c>
    </row>
    <row r="1543" spans="1:7">
      <c r="A1543" s="71">
        <v>478</v>
      </c>
      <c r="B1543" s="60" t="s">
        <v>149</v>
      </c>
      <c r="C1543" s="1">
        <v>1.369534</v>
      </c>
      <c r="D1543" s="70">
        <v>1.8687939704910637E-2</v>
      </c>
      <c r="E1543" t="b">
        <f>EXACT(Anketa!$E$5,'Biotopi poligonos'!A1543)</f>
        <v>0</v>
      </c>
      <c r="F1543" t="str">
        <f>IF(E1543=TRUE,COUNTIF($E$3:E1543,TRUE),"")</f>
        <v/>
      </c>
      <c r="G1543" t="str">
        <f>IFERROR(INDEX($B$3:$B$1772,MATCH(ROWS($F$3:F1543),$F$3:$F$1772,0)),"")</f>
        <v/>
      </c>
    </row>
    <row r="1544" spans="1:7">
      <c r="A1544" s="71">
        <v>478</v>
      </c>
      <c r="B1544" s="60" t="s">
        <v>150</v>
      </c>
      <c r="C1544" s="1">
        <v>16.410791</v>
      </c>
      <c r="D1544" s="70">
        <v>0.22393301131471735</v>
      </c>
      <c r="E1544" t="b">
        <f>EXACT(Anketa!$E$5,'Biotopi poligonos'!A1544)</f>
        <v>0</v>
      </c>
      <c r="F1544" t="str">
        <f>IF(E1544=TRUE,COUNTIF($E$3:E1544,TRUE),"")</f>
        <v/>
      </c>
      <c r="G1544" t="str">
        <f>IFERROR(INDEX($B$3:$B$1772,MATCH(ROWS($F$3:F1544),$F$3:$F$1772,0)),"")</f>
        <v/>
      </c>
    </row>
    <row r="1545" spans="1:7">
      <c r="A1545" s="71">
        <v>478</v>
      </c>
      <c r="B1545" s="60" t="s">
        <v>158</v>
      </c>
      <c r="C1545" s="1">
        <v>2.0178470000000002</v>
      </c>
      <c r="D1545" s="70">
        <v>2.7534477471705569E-2</v>
      </c>
      <c r="E1545" t="b">
        <f>EXACT(Anketa!$E$5,'Biotopi poligonos'!A1545)</f>
        <v>0</v>
      </c>
      <c r="F1545" t="str">
        <f>IF(E1545=TRUE,COUNTIF($E$3:E1545,TRUE),"")</f>
        <v/>
      </c>
      <c r="G1545" t="str">
        <f>IFERROR(INDEX($B$3:$B$1772,MATCH(ROWS($F$3:F1545),$F$3:$F$1772,0)),"")</f>
        <v/>
      </c>
    </row>
    <row r="1546" spans="1:7">
      <c r="A1546" s="71">
        <v>478</v>
      </c>
      <c r="B1546" s="60" t="s">
        <v>152</v>
      </c>
      <c r="C1546" s="1">
        <v>14.497856000000001</v>
      </c>
      <c r="D1546" s="70">
        <v>0.19783010774356599</v>
      </c>
      <c r="E1546" t="b">
        <f>EXACT(Anketa!$E$5,'Biotopi poligonos'!A1546)</f>
        <v>0</v>
      </c>
      <c r="F1546" t="str">
        <f>IF(E1546=TRUE,COUNTIF($E$3:E1546,TRUE),"")</f>
        <v/>
      </c>
      <c r="G1546" t="str">
        <f>IFERROR(INDEX($B$3:$B$1772,MATCH(ROWS($F$3:F1546),$F$3:$F$1772,0)),"")</f>
        <v/>
      </c>
    </row>
    <row r="1547" spans="1:7">
      <c r="A1547" s="71">
        <v>479</v>
      </c>
      <c r="B1547" s="60">
        <v>3260</v>
      </c>
      <c r="C1547" s="1">
        <v>0.828044</v>
      </c>
      <c r="D1547" s="70">
        <v>7.6585248202698467E-3</v>
      </c>
      <c r="E1547" t="b">
        <f>EXACT(Anketa!$E$5,'Biotopi poligonos'!A1547)</f>
        <v>0</v>
      </c>
      <c r="F1547" t="str">
        <f>IF(E1547=TRUE,COUNTIF($E$3:E1547,TRUE),"")</f>
        <v/>
      </c>
      <c r="G1547" t="str">
        <f>IFERROR(INDEX($B$3:$B$1772,MATCH(ROWS($F$3:F1547),$F$3:$F$1772,0)),"")</f>
        <v/>
      </c>
    </row>
    <row r="1548" spans="1:7">
      <c r="A1548" s="71">
        <v>479</v>
      </c>
      <c r="B1548" s="60" t="s">
        <v>153</v>
      </c>
      <c r="C1548" s="1">
        <v>3.3444660000000002</v>
      </c>
      <c r="D1548" s="70">
        <v>3.0932747380028859E-2</v>
      </c>
      <c r="E1548" t="b">
        <f>EXACT(Anketa!$E$5,'Biotopi poligonos'!A1548)</f>
        <v>0</v>
      </c>
      <c r="F1548" t="str">
        <f>IF(E1548=TRUE,COUNTIF($E$3:E1548,TRUE),"")</f>
        <v/>
      </c>
      <c r="G1548" t="str">
        <f>IFERROR(INDEX($B$3:$B$1772,MATCH(ROWS($F$3:F1548),$F$3:$F$1772,0)),"")</f>
        <v/>
      </c>
    </row>
    <row r="1549" spans="1:7">
      <c r="A1549" s="71">
        <v>479</v>
      </c>
      <c r="B1549" s="60" t="s">
        <v>154</v>
      </c>
      <c r="C1549" s="1">
        <v>4.4721380000000002</v>
      </c>
      <c r="D1549" s="70">
        <v>4.1362511983266535E-2</v>
      </c>
      <c r="E1549" t="b">
        <f>EXACT(Anketa!$E$5,'Biotopi poligonos'!A1549)</f>
        <v>0</v>
      </c>
      <c r="F1549" t="str">
        <f>IF(E1549=TRUE,COUNTIF($E$3:E1549,TRUE),"")</f>
        <v/>
      </c>
      <c r="G1549" t="str">
        <f>IFERROR(INDEX($B$3:$B$1772,MATCH(ROWS($F$3:F1549),$F$3:$F$1772,0)),"")</f>
        <v/>
      </c>
    </row>
    <row r="1550" spans="1:7">
      <c r="A1550" s="71">
        <v>479</v>
      </c>
      <c r="B1550" s="60">
        <v>8220</v>
      </c>
      <c r="C1550" s="1">
        <v>1.4333E-2</v>
      </c>
      <c r="D1550" s="70">
        <v>1.3256497993938452E-4</v>
      </c>
      <c r="E1550" t="b">
        <f>EXACT(Anketa!$E$5,'Biotopi poligonos'!A1550)</f>
        <v>0</v>
      </c>
      <c r="F1550" t="str">
        <f>IF(E1550=TRUE,COUNTIF($E$3:E1550,TRUE),"")</f>
        <v/>
      </c>
      <c r="G1550" t="str">
        <f>IFERROR(INDEX($B$3:$B$1772,MATCH(ROWS($F$3:F1550),$F$3:$F$1772,0)),"")</f>
        <v/>
      </c>
    </row>
    <row r="1551" spans="1:7">
      <c r="A1551" s="71">
        <v>479</v>
      </c>
      <c r="B1551" s="60" t="s">
        <v>148</v>
      </c>
      <c r="C1551" s="1">
        <v>0.69016599999999995</v>
      </c>
      <c r="D1551" s="70">
        <v>6.3833002124360043E-3</v>
      </c>
      <c r="E1551" t="b">
        <f>EXACT(Anketa!$E$5,'Biotopi poligonos'!A1551)</f>
        <v>0</v>
      </c>
      <c r="F1551" t="str">
        <f>IF(E1551=TRUE,COUNTIF($E$3:E1551,TRUE),"")</f>
        <v/>
      </c>
      <c r="G1551" t="str">
        <f>IFERROR(INDEX($B$3:$B$1772,MATCH(ROWS($F$3:F1551),$F$3:$F$1772,0)),"")</f>
        <v/>
      </c>
    </row>
    <row r="1552" spans="1:7">
      <c r="A1552" s="71">
        <v>479</v>
      </c>
      <c r="B1552" s="60" t="s">
        <v>151</v>
      </c>
      <c r="C1552" s="1">
        <v>16.001660000000001</v>
      </c>
      <c r="D1552" s="70">
        <v>0.14799830718599399</v>
      </c>
      <c r="E1552" t="b">
        <f>EXACT(Anketa!$E$5,'Biotopi poligonos'!A1552)</f>
        <v>0</v>
      </c>
      <c r="F1552" t="str">
        <f>IF(E1552=TRUE,COUNTIF($E$3:E1552,TRUE),"")</f>
        <v/>
      </c>
      <c r="G1552" t="str">
        <f>IFERROR(INDEX($B$3:$B$1772,MATCH(ROWS($F$3:F1552),$F$3:$F$1772,0)),"")</f>
        <v/>
      </c>
    </row>
    <row r="1553" spans="1:7">
      <c r="A1553" s="72">
        <v>480</v>
      </c>
      <c r="B1553" s="60" t="s">
        <v>150</v>
      </c>
      <c r="C1553" s="1">
        <v>16.504935</v>
      </c>
      <c r="D1553" s="70">
        <v>0.77218562844835692</v>
      </c>
      <c r="E1553" t="b">
        <f>EXACT(Anketa!$E$5,'Biotopi poligonos'!A1553)</f>
        <v>0</v>
      </c>
      <c r="F1553" t="str">
        <f>IF(E1553=TRUE,COUNTIF($E$3:E1553,TRUE),"")</f>
        <v/>
      </c>
      <c r="G1553" t="str">
        <f>IFERROR(INDEX($B$3:$B$1772,MATCH(ROWS($F$3:F1553),$F$3:$F$1772,0)),"")</f>
        <v/>
      </c>
    </row>
    <row r="1554" spans="1:7">
      <c r="A1554" s="71">
        <v>481</v>
      </c>
      <c r="B1554" s="60" t="s">
        <v>150</v>
      </c>
      <c r="C1554" s="1">
        <v>12.814582</v>
      </c>
      <c r="D1554" s="70">
        <v>0.17749315340937932</v>
      </c>
      <c r="E1554" t="b">
        <f>EXACT(Anketa!$E$5,'Biotopi poligonos'!A1554)</f>
        <v>0</v>
      </c>
      <c r="F1554" t="str">
        <f>IF(E1554=TRUE,COUNTIF($E$3:E1554,TRUE),"")</f>
        <v/>
      </c>
      <c r="G1554" t="str">
        <f>IFERROR(INDEX($B$3:$B$1772,MATCH(ROWS($F$3:F1554),$F$3:$F$1772,0)),"")</f>
        <v/>
      </c>
    </row>
    <row r="1555" spans="1:7">
      <c r="A1555" s="71">
        <v>481</v>
      </c>
      <c r="B1555" s="60" t="s">
        <v>152</v>
      </c>
      <c r="C1555" s="1">
        <v>8.1664779999999997</v>
      </c>
      <c r="D1555" s="70">
        <v>0.11311285319086656</v>
      </c>
      <c r="E1555" t="b">
        <f>EXACT(Anketa!$E$5,'Biotopi poligonos'!A1555)</f>
        <v>0</v>
      </c>
      <c r="F1555" t="str">
        <f>IF(E1555=TRUE,COUNTIF($E$3:E1555,TRUE),"")</f>
        <v/>
      </c>
      <c r="G1555" t="str">
        <f>IFERROR(INDEX($B$3:$B$1772,MATCH(ROWS($F$3:F1555),$F$3:$F$1772,0)),"")</f>
        <v/>
      </c>
    </row>
    <row r="1556" spans="1:7">
      <c r="A1556" s="71">
        <v>482</v>
      </c>
      <c r="B1556" s="60" t="s">
        <v>148</v>
      </c>
      <c r="C1556" s="1">
        <v>5.3870399999999998</v>
      </c>
      <c r="D1556" s="70">
        <v>0.2920678548775647</v>
      </c>
      <c r="E1556" t="b">
        <f>EXACT(Anketa!$E$5,'Biotopi poligonos'!A1556)</f>
        <v>0</v>
      </c>
      <c r="F1556" t="str">
        <f>IF(E1556=TRUE,COUNTIF($E$3:E1556,TRUE),"")</f>
        <v/>
      </c>
      <c r="G1556" t="str">
        <f>IFERROR(INDEX($B$3:$B$1772,MATCH(ROWS($F$3:F1556),$F$3:$F$1772,0)),"")</f>
        <v/>
      </c>
    </row>
    <row r="1557" spans="1:7">
      <c r="A1557" s="71">
        <v>482</v>
      </c>
      <c r="B1557" s="60" t="s">
        <v>149</v>
      </c>
      <c r="C1557" s="1">
        <v>1.7618990000000001</v>
      </c>
      <c r="D1557" s="70">
        <v>9.552445525574832E-2</v>
      </c>
      <c r="E1557" t="b">
        <f>EXACT(Anketa!$E$5,'Biotopi poligonos'!A1557)</f>
        <v>0</v>
      </c>
      <c r="F1557" t="str">
        <f>IF(E1557=TRUE,COUNTIF($E$3:E1557,TRUE),"")</f>
        <v/>
      </c>
      <c r="G1557" t="str">
        <f>IFERROR(INDEX($B$3:$B$1772,MATCH(ROWS($F$3:F1557),$F$3:$F$1772,0)),"")</f>
        <v/>
      </c>
    </row>
    <row r="1558" spans="1:7">
      <c r="A1558" s="71">
        <v>482</v>
      </c>
      <c r="B1558" s="60" t="s">
        <v>150</v>
      </c>
      <c r="C1558" s="1">
        <v>5.6208770000000001</v>
      </c>
      <c r="D1558" s="70">
        <v>0.30474573938946831</v>
      </c>
      <c r="E1558" t="b">
        <f>EXACT(Anketa!$E$5,'Biotopi poligonos'!A1558)</f>
        <v>0</v>
      </c>
      <c r="F1558" t="str">
        <f>IF(E1558=TRUE,COUNTIF($E$3:E1558,TRUE),"")</f>
        <v/>
      </c>
      <c r="G1558" t="str">
        <f>IFERROR(INDEX($B$3:$B$1772,MATCH(ROWS($F$3:F1558),$F$3:$F$1772,0)),"")</f>
        <v/>
      </c>
    </row>
    <row r="1559" spans="1:7">
      <c r="A1559" s="71">
        <v>484</v>
      </c>
      <c r="B1559" s="60" t="s">
        <v>148</v>
      </c>
      <c r="C1559" s="1">
        <v>45.956795</v>
      </c>
      <c r="D1559" s="70">
        <v>0.33672462712711915</v>
      </c>
      <c r="E1559" t="b">
        <f>EXACT(Anketa!$E$5,'Biotopi poligonos'!A1559)</f>
        <v>0</v>
      </c>
      <c r="F1559" t="str">
        <f>IF(E1559=TRUE,COUNTIF($E$3:E1559,TRUE),"")</f>
        <v/>
      </c>
      <c r="G1559" t="str">
        <f>IFERROR(INDEX($B$3:$B$1772,MATCH(ROWS($F$3:F1559),$F$3:$F$1772,0)),"")</f>
        <v/>
      </c>
    </row>
    <row r="1560" spans="1:7">
      <c r="A1560" s="71">
        <v>484</v>
      </c>
      <c r="B1560" s="60" t="s">
        <v>150</v>
      </c>
      <c r="C1560" s="1">
        <v>1.2859179999999999</v>
      </c>
      <c r="D1560" s="70">
        <v>9.42189852591006E-3</v>
      </c>
      <c r="E1560" t="b">
        <f>EXACT(Anketa!$E$5,'Biotopi poligonos'!A1560)</f>
        <v>0</v>
      </c>
      <c r="F1560" t="str">
        <f>IF(E1560=TRUE,COUNTIF($E$3:E1560,TRUE),"")</f>
        <v/>
      </c>
      <c r="G1560" t="str">
        <f>IFERROR(INDEX($B$3:$B$1772,MATCH(ROWS($F$3:F1560),$F$3:$F$1772,0)),"")</f>
        <v/>
      </c>
    </row>
    <row r="1561" spans="1:7">
      <c r="A1561" s="71">
        <v>484</v>
      </c>
      <c r="B1561" s="60" t="s">
        <v>151</v>
      </c>
      <c r="C1561" s="1">
        <v>17.348962</v>
      </c>
      <c r="D1561" s="70">
        <v>0.12711553885540886</v>
      </c>
      <c r="E1561" t="b">
        <f>EXACT(Anketa!$E$5,'Biotopi poligonos'!A1561)</f>
        <v>0</v>
      </c>
      <c r="F1561" t="str">
        <f>IF(E1561=TRUE,COUNTIF($E$3:E1561,TRUE),"")</f>
        <v/>
      </c>
      <c r="G1561" t="str">
        <f>IFERROR(INDEX($B$3:$B$1772,MATCH(ROWS($F$3:F1561),$F$3:$F$1772,0)),"")</f>
        <v/>
      </c>
    </row>
    <row r="1562" spans="1:7">
      <c r="A1562" s="71">
        <v>484</v>
      </c>
      <c r="B1562" s="60" t="s">
        <v>152</v>
      </c>
      <c r="C1562" s="1">
        <v>21.378606999999999</v>
      </c>
      <c r="D1562" s="70">
        <v>0.15664067676112356</v>
      </c>
      <c r="E1562" t="b">
        <f>EXACT(Anketa!$E$5,'Biotopi poligonos'!A1562)</f>
        <v>0</v>
      </c>
      <c r="F1562" t="str">
        <f>IF(E1562=TRUE,COUNTIF($E$3:E1562,TRUE),"")</f>
        <v/>
      </c>
      <c r="G1562" t="str">
        <f>IFERROR(INDEX($B$3:$B$1772,MATCH(ROWS($F$3:F1562),$F$3:$F$1772,0)),"")</f>
        <v/>
      </c>
    </row>
    <row r="1563" spans="1:7">
      <c r="A1563" s="71">
        <v>485</v>
      </c>
      <c r="B1563" s="60">
        <v>3260</v>
      </c>
      <c r="C1563" s="1">
        <v>9.3437990000000006</v>
      </c>
      <c r="D1563" s="70">
        <v>5.7988555541096033E-2</v>
      </c>
      <c r="E1563" t="b">
        <f>EXACT(Anketa!$E$5,'Biotopi poligonos'!A1563)</f>
        <v>0</v>
      </c>
      <c r="F1563" t="str">
        <f>IF(E1563=TRUE,COUNTIF($E$3:E1563,TRUE),"")</f>
        <v/>
      </c>
      <c r="G1563" t="str">
        <f>IFERROR(INDEX($B$3:$B$1772,MATCH(ROWS($F$3:F1563),$F$3:$F$1772,0)),"")</f>
        <v/>
      </c>
    </row>
    <row r="1564" spans="1:7">
      <c r="A1564" s="71">
        <v>485</v>
      </c>
      <c r="B1564" s="60" t="s">
        <v>153</v>
      </c>
      <c r="C1564" s="1">
        <v>1.12436</v>
      </c>
      <c r="D1564" s="70">
        <v>6.9778911455808E-3</v>
      </c>
      <c r="E1564" t="b">
        <f>EXACT(Anketa!$E$5,'Biotopi poligonos'!A1564)</f>
        <v>0</v>
      </c>
      <c r="F1564" t="str">
        <f>IF(E1564=TRUE,COUNTIF($E$3:E1564,TRUE),"")</f>
        <v/>
      </c>
      <c r="G1564" t="str">
        <f>IFERROR(INDEX($B$3:$B$1772,MATCH(ROWS($F$3:F1564),$F$3:$F$1772,0)),"")</f>
        <v/>
      </c>
    </row>
    <row r="1565" spans="1:7">
      <c r="A1565" s="71">
        <v>485</v>
      </c>
      <c r="B1565" s="60">
        <v>8220</v>
      </c>
      <c r="C1565" s="1">
        <v>0.14827499999999999</v>
      </c>
      <c r="D1565" s="70">
        <v>9.2020954997598019E-4</v>
      </c>
      <c r="E1565" t="b">
        <f>EXACT(Anketa!$E$5,'Biotopi poligonos'!A1565)</f>
        <v>0</v>
      </c>
      <c r="F1565" t="str">
        <f>IF(E1565=TRUE,COUNTIF($E$3:E1565,TRUE),"")</f>
        <v/>
      </c>
      <c r="G1565" t="str">
        <f>IFERROR(INDEX($B$3:$B$1772,MATCH(ROWS($F$3:F1565),$F$3:$F$1772,0)),"")</f>
        <v/>
      </c>
    </row>
    <row r="1566" spans="1:7">
      <c r="A1566" s="71">
        <v>485</v>
      </c>
      <c r="B1566" s="60">
        <v>8310</v>
      </c>
      <c r="C1566" s="1">
        <v>1.8E-3</v>
      </c>
      <c r="D1566" s="70">
        <v>1.1170980879829804E-5</v>
      </c>
      <c r="E1566" t="b">
        <f>EXACT(Anketa!$E$5,'Biotopi poligonos'!A1566)</f>
        <v>0</v>
      </c>
      <c r="F1566" t="str">
        <f>IF(E1566=TRUE,COUNTIF($E$3:E1566,TRUE),"")</f>
        <v/>
      </c>
      <c r="G1566" t="str">
        <f>IFERROR(INDEX($B$3:$B$1772,MATCH(ROWS($F$3:F1566),$F$3:$F$1772,0)),"")</f>
        <v/>
      </c>
    </row>
    <row r="1567" spans="1:7">
      <c r="A1567" s="71">
        <v>485</v>
      </c>
      <c r="B1567" s="60" t="s">
        <v>148</v>
      </c>
      <c r="C1567" s="1">
        <v>5.9398619999999998</v>
      </c>
      <c r="D1567" s="70">
        <v>3.6863380461570901E-2</v>
      </c>
      <c r="E1567" t="b">
        <f>EXACT(Anketa!$E$5,'Biotopi poligonos'!A1567)</f>
        <v>0</v>
      </c>
      <c r="F1567" t="str">
        <f>IF(E1567=TRUE,COUNTIF($E$3:E1567,TRUE),"")</f>
        <v/>
      </c>
      <c r="G1567" t="str">
        <f>IFERROR(INDEX($B$3:$B$1772,MATCH(ROWS($F$3:F1567),$F$3:$F$1772,0)),"")</f>
        <v/>
      </c>
    </row>
    <row r="1568" spans="1:7">
      <c r="A1568" s="71">
        <v>485</v>
      </c>
      <c r="B1568" s="60">
        <v>9050</v>
      </c>
      <c r="C1568" s="1">
        <v>5.0186149999999996</v>
      </c>
      <c r="D1568" s="70">
        <v>3.1146029004570586E-2</v>
      </c>
      <c r="E1568" t="b">
        <f>EXACT(Anketa!$E$5,'Biotopi poligonos'!A1568)</f>
        <v>0</v>
      </c>
      <c r="F1568" t="str">
        <f>IF(E1568=TRUE,COUNTIF($E$3:E1568,TRUE),"")</f>
        <v/>
      </c>
      <c r="G1568" t="str">
        <f>IFERROR(INDEX($B$3:$B$1772,MATCH(ROWS($F$3:F1568),$F$3:$F$1772,0)),"")</f>
        <v/>
      </c>
    </row>
    <row r="1569" spans="1:7">
      <c r="A1569" s="71">
        <v>485</v>
      </c>
      <c r="B1569" s="60" t="s">
        <v>158</v>
      </c>
      <c r="C1569" s="1">
        <v>2.4830160000000001</v>
      </c>
      <c r="D1569" s="70">
        <v>1.5409846811284159E-2</v>
      </c>
      <c r="E1569" t="b">
        <f>EXACT(Anketa!$E$5,'Biotopi poligonos'!A1569)</f>
        <v>0</v>
      </c>
      <c r="F1569" t="str">
        <f>IF(E1569=TRUE,COUNTIF($E$3:E1569,TRUE),"")</f>
        <v/>
      </c>
      <c r="G1569" t="str">
        <f>IFERROR(INDEX($B$3:$B$1772,MATCH(ROWS($F$3:F1569),$F$3:$F$1772,0)),"")</f>
        <v/>
      </c>
    </row>
    <row r="1570" spans="1:7">
      <c r="A1570" s="71">
        <v>486</v>
      </c>
      <c r="B1570" s="60" t="s">
        <v>148</v>
      </c>
      <c r="C1570" s="1">
        <v>3.3485520000000002</v>
      </c>
      <c r="D1570" s="70">
        <v>0.1127223007636081</v>
      </c>
      <c r="E1570" t="b">
        <f>EXACT(Anketa!$E$5,'Biotopi poligonos'!A1570)</f>
        <v>0</v>
      </c>
      <c r="F1570" t="str">
        <f>IF(E1570=TRUE,COUNTIF($E$3:E1570,TRUE),"")</f>
        <v/>
      </c>
      <c r="G1570" t="str">
        <f>IFERROR(INDEX($B$3:$B$1772,MATCH(ROWS($F$3:F1570),$F$3:$F$1772,0)),"")</f>
        <v/>
      </c>
    </row>
    <row r="1571" spans="1:7">
      <c r="A1571" s="71">
        <v>486</v>
      </c>
      <c r="B1571" s="60" t="s">
        <v>150</v>
      </c>
      <c r="C1571" s="1">
        <v>18.981268</v>
      </c>
      <c r="D1571" s="70">
        <v>0.63896639513755493</v>
      </c>
      <c r="E1571" t="b">
        <f>EXACT(Anketa!$E$5,'Biotopi poligonos'!A1571)</f>
        <v>0</v>
      </c>
      <c r="F1571" t="str">
        <f>IF(E1571=TRUE,COUNTIF($E$3:E1571,TRUE),"")</f>
        <v/>
      </c>
      <c r="G1571" t="str">
        <f>IFERROR(INDEX($B$3:$B$1772,MATCH(ROWS($F$3:F1571),$F$3:$F$1772,0)),"")</f>
        <v/>
      </c>
    </row>
    <row r="1572" spans="1:7">
      <c r="A1572" s="71">
        <v>486</v>
      </c>
      <c r="B1572" s="60" t="s">
        <v>152</v>
      </c>
      <c r="C1572" s="1">
        <v>1.2892889999999999</v>
      </c>
      <c r="D1572" s="70">
        <v>4.3401333600078931E-2</v>
      </c>
      <c r="E1572" t="b">
        <f>EXACT(Anketa!$E$5,'Biotopi poligonos'!A1572)</f>
        <v>0</v>
      </c>
      <c r="F1572" t="str">
        <f>IF(E1572=TRUE,COUNTIF($E$3:E1572,TRUE),"")</f>
        <v/>
      </c>
      <c r="G1572" t="str">
        <f>IFERROR(INDEX($B$3:$B$1772,MATCH(ROWS($F$3:F1572),$F$3:$F$1772,0)),"")</f>
        <v/>
      </c>
    </row>
    <row r="1573" spans="1:7">
      <c r="A1573" s="71">
        <v>487</v>
      </c>
      <c r="B1573" s="60">
        <v>3260</v>
      </c>
      <c r="C1573" s="1">
        <v>9.1068020000000001</v>
      </c>
      <c r="D1573" s="70">
        <v>3.8115586541336947E-2</v>
      </c>
      <c r="E1573" t="b">
        <f>EXACT(Anketa!$E$5,'Biotopi poligonos'!A1573)</f>
        <v>0</v>
      </c>
      <c r="F1573" t="str">
        <f>IF(E1573=TRUE,COUNTIF($E$3:E1573,TRUE),"")</f>
        <v/>
      </c>
      <c r="G1573" t="str">
        <f>IFERROR(INDEX($B$3:$B$1772,MATCH(ROWS($F$3:F1573),$F$3:$F$1772,0)),"")</f>
        <v/>
      </c>
    </row>
    <row r="1574" spans="1:7">
      <c r="A1574" s="71">
        <v>487</v>
      </c>
      <c r="B1574" s="60" t="s">
        <v>153</v>
      </c>
      <c r="C1574" s="1">
        <v>0.38717800000000002</v>
      </c>
      <c r="D1574" s="70">
        <v>1.6204938425038512E-3</v>
      </c>
      <c r="E1574" t="b">
        <f>EXACT(Anketa!$E$5,'Biotopi poligonos'!A1574)</f>
        <v>0</v>
      </c>
      <c r="F1574" t="str">
        <f>IF(E1574=TRUE,COUNTIF($E$3:E1574,TRUE),"")</f>
        <v/>
      </c>
      <c r="G1574" t="str">
        <f>IFERROR(INDEX($B$3:$B$1772,MATCH(ROWS($F$3:F1574),$F$3:$F$1772,0)),"")</f>
        <v/>
      </c>
    </row>
    <row r="1575" spans="1:7">
      <c r="A1575" s="71">
        <v>487</v>
      </c>
      <c r="B1575" s="60">
        <v>8220</v>
      </c>
      <c r="C1575" s="1">
        <v>1.3927999999999999E-2</v>
      </c>
      <c r="D1575" s="70">
        <v>5.8294216712710014E-5</v>
      </c>
      <c r="E1575" t="b">
        <f>EXACT(Anketa!$E$5,'Biotopi poligonos'!A1575)</f>
        <v>0</v>
      </c>
      <c r="F1575" t="str">
        <f>IF(E1575=TRUE,COUNTIF($E$3:E1575,TRUE),"")</f>
        <v/>
      </c>
      <c r="G1575" t="str">
        <f>IFERROR(INDEX($B$3:$B$1772,MATCH(ROWS($F$3:F1575),$F$3:$F$1772,0)),"")</f>
        <v/>
      </c>
    </row>
    <row r="1576" spans="1:7">
      <c r="A1576" s="71">
        <v>487</v>
      </c>
      <c r="B1576" s="60" t="s">
        <v>148</v>
      </c>
      <c r="C1576" s="1">
        <v>33.818528999999998</v>
      </c>
      <c r="D1576" s="70">
        <v>0.14154398753812955</v>
      </c>
      <c r="E1576" t="b">
        <f>EXACT(Anketa!$E$5,'Biotopi poligonos'!A1576)</f>
        <v>0</v>
      </c>
      <c r="F1576" t="str">
        <f>IF(E1576=TRUE,COUNTIF($E$3:E1576,TRUE),"")</f>
        <v/>
      </c>
      <c r="G1576" t="str">
        <f>IFERROR(INDEX($B$3:$B$1772,MATCH(ROWS($F$3:F1576),$F$3:$F$1772,0)),"")</f>
        <v/>
      </c>
    </row>
    <row r="1577" spans="1:7">
      <c r="A1577" s="71">
        <v>487</v>
      </c>
      <c r="B1577" s="60">
        <v>9050</v>
      </c>
      <c r="C1577" s="1">
        <v>42.088994999999997</v>
      </c>
      <c r="D1577" s="70">
        <v>0.17615917545592821</v>
      </c>
      <c r="E1577" t="b">
        <f>EXACT(Anketa!$E$5,'Biotopi poligonos'!A1577)</f>
        <v>0</v>
      </c>
      <c r="F1577" t="str">
        <f>IF(E1577=TRUE,COUNTIF($E$3:E1577,TRUE),"")</f>
        <v/>
      </c>
      <c r="G1577" t="str">
        <f>IFERROR(INDEX($B$3:$B$1772,MATCH(ROWS($F$3:F1577),$F$3:$F$1772,0)),"")</f>
        <v/>
      </c>
    </row>
    <row r="1578" spans="1:7">
      <c r="A1578" s="71">
        <v>487</v>
      </c>
      <c r="B1578" s="60" t="s">
        <v>150</v>
      </c>
      <c r="C1578" s="1">
        <v>0.235267</v>
      </c>
      <c r="D1578" s="70">
        <v>9.8468591925252361E-4</v>
      </c>
      <c r="E1578" t="b">
        <f>EXACT(Anketa!$E$5,'Biotopi poligonos'!A1578)</f>
        <v>0</v>
      </c>
      <c r="F1578" t="str">
        <f>IF(E1578=TRUE,COUNTIF($E$3:E1578,TRUE),"")</f>
        <v/>
      </c>
      <c r="G1578" t="str">
        <f>IFERROR(INDEX($B$3:$B$1772,MATCH(ROWS($F$3:F1578),$F$3:$F$1772,0)),"")</f>
        <v/>
      </c>
    </row>
    <row r="1579" spans="1:7">
      <c r="A1579" s="71">
        <v>487</v>
      </c>
      <c r="B1579" s="60" t="s">
        <v>158</v>
      </c>
      <c r="C1579" s="1">
        <v>1.7381390000000001</v>
      </c>
      <c r="D1579" s="70">
        <v>7.2748026667729098E-3</v>
      </c>
      <c r="E1579" t="b">
        <f>EXACT(Anketa!$E$5,'Biotopi poligonos'!A1579)</f>
        <v>0</v>
      </c>
      <c r="F1579" t="str">
        <f>IF(E1579=TRUE,COUNTIF($E$3:E1579,TRUE),"")</f>
        <v/>
      </c>
      <c r="G1579" t="str">
        <f>IFERROR(INDEX($B$3:$B$1772,MATCH(ROWS($F$3:F1579),$F$3:$F$1772,0)),"")</f>
        <v/>
      </c>
    </row>
    <row r="1580" spans="1:7">
      <c r="A1580" s="71">
        <v>488</v>
      </c>
      <c r="B1580" s="60">
        <v>3260</v>
      </c>
      <c r="C1580" s="1">
        <v>2.5412750000000002</v>
      </c>
      <c r="D1580" s="70">
        <v>2.2433799623087627E-2</v>
      </c>
      <c r="E1580" t="b">
        <f>EXACT(Anketa!$E$5,'Biotopi poligonos'!A1580)</f>
        <v>0</v>
      </c>
      <c r="F1580" t="str">
        <f>IF(E1580=TRUE,COUNTIF($E$3:E1580,TRUE),"")</f>
        <v/>
      </c>
      <c r="G1580" t="str">
        <f>IFERROR(INDEX($B$3:$B$1772,MATCH(ROWS($F$3:F1580),$F$3:$F$1772,0)),"")</f>
        <v/>
      </c>
    </row>
    <row r="1581" spans="1:7">
      <c r="A1581" s="71">
        <v>488</v>
      </c>
      <c r="B1581" s="60">
        <v>7160</v>
      </c>
      <c r="C1581" s="1">
        <v>1.0559000000000001E-2</v>
      </c>
      <c r="D1581" s="70">
        <v>9.3212458399890706E-5</v>
      </c>
      <c r="E1581" t="b">
        <f>EXACT(Anketa!$E$5,'Biotopi poligonos'!A1581)</f>
        <v>0</v>
      </c>
      <c r="F1581" t="str">
        <f>IF(E1581=TRUE,COUNTIF($E$3:E1581,TRUE),"")</f>
        <v/>
      </c>
      <c r="G1581" t="str">
        <f>IFERROR(INDEX($B$3:$B$1772,MATCH(ROWS($F$3:F1581),$F$3:$F$1772,0)),"")</f>
        <v/>
      </c>
    </row>
    <row r="1582" spans="1:7">
      <c r="A1582" s="71">
        <v>488</v>
      </c>
      <c r="B1582" s="60" t="s">
        <v>148</v>
      </c>
      <c r="C1582" s="1">
        <v>0.53407099999999996</v>
      </c>
      <c r="D1582" s="70">
        <v>4.7146577204364073E-3</v>
      </c>
      <c r="E1582" t="b">
        <f>EXACT(Anketa!$E$5,'Biotopi poligonos'!A1582)</f>
        <v>0</v>
      </c>
      <c r="F1582" t="str">
        <f>IF(E1582=TRUE,COUNTIF($E$3:E1582,TRUE),"")</f>
        <v/>
      </c>
      <c r="G1582" t="str">
        <f>IFERROR(INDEX($B$3:$B$1772,MATCH(ROWS($F$3:F1582),$F$3:$F$1772,0)),"")</f>
        <v/>
      </c>
    </row>
    <row r="1583" spans="1:7">
      <c r="A1583" s="71">
        <v>488</v>
      </c>
      <c r="B1583" s="60">
        <v>9050</v>
      </c>
      <c r="C1583" s="1">
        <v>6.994936</v>
      </c>
      <c r="D1583" s="70">
        <v>6.1749709338942881E-2</v>
      </c>
      <c r="E1583" t="b">
        <f>EXACT(Anketa!$E$5,'Biotopi poligonos'!A1583)</f>
        <v>0</v>
      </c>
      <c r="F1583" t="str">
        <f>IF(E1583=TRUE,COUNTIF($E$3:E1583,TRUE),"")</f>
        <v/>
      </c>
      <c r="G1583" t="str">
        <f>IFERROR(INDEX($B$3:$B$1772,MATCH(ROWS($F$3:F1583),$F$3:$F$1772,0)),"")</f>
        <v/>
      </c>
    </row>
    <row r="1584" spans="1:7">
      <c r="A1584" s="71">
        <v>488</v>
      </c>
      <c r="B1584" s="60" t="s">
        <v>158</v>
      </c>
      <c r="C1584" s="1">
        <v>9.3321850000000008</v>
      </c>
      <c r="D1584" s="70">
        <v>8.2382413684305725E-2</v>
      </c>
      <c r="E1584" t="b">
        <f>EXACT(Anketa!$E$5,'Biotopi poligonos'!A1584)</f>
        <v>0</v>
      </c>
      <c r="F1584" t="str">
        <f>IF(E1584=TRUE,COUNTIF($E$3:E1584,TRUE),"")</f>
        <v/>
      </c>
      <c r="G1584" t="str">
        <f>IFERROR(INDEX($B$3:$B$1772,MATCH(ROWS($F$3:F1584),$F$3:$F$1772,0)),"")</f>
        <v/>
      </c>
    </row>
    <row r="1585" spans="1:7">
      <c r="A1585" s="71">
        <v>488</v>
      </c>
      <c r="B1585" s="60" t="s">
        <v>152</v>
      </c>
      <c r="C1585" s="1">
        <v>2.341593</v>
      </c>
      <c r="D1585" s="70">
        <v>2.0671052192629536E-2</v>
      </c>
      <c r="E1585" t="b">
        <f>EXACT(Anketa!$E$5,'Biotopi poligonos'!A1585)</f>
        <v>0</v>
      </c>
      <c r="F1585" t="str">
        <f>IF(E1585=TRUE,COUNTIF($E$3:E1585,TRUE),"")</f>
        <v/>
      </c>
      <c r="G1585" t="str">
        <f>IFERROR(INDEX($B$3:$B$1772,MATCH(ROWS($F$3:F1585),$F$3:$F$1772,0)),"")</f>
        <v/>
      </c>
    </row>
    <row r="1586" spans="1:7">
      <c r="A1586" s="71">
        <v>489</v>
      </c>
      <c r="B1586" s="60">
        <v>3150</v>
      </c>
      <c r="C1586" s="1">
        <v>4.4061149999999998</v>
      </c>
      <c r="D1586" s="70">
        <v>4.2156639094080336E-2</v>
      </c>
      <c r="E1586" t="b">
        <f>EXACT(Anketa!$E$5,'Biotopi poligonos'!A1586)</f>
        <v>0</v>
      </c>
      <c r="F1586" t="str">
        <f>IF(E1586=TRUE,COUNTIF($E$3:E1586,TRUE),"")</f>
        <v/>
      </c>
      <c r="G1586" t="str">
        <f>IFERROR(INDEX($B$3:$B$1772,MATCH(ROWS($F$3:F1586),$F$3:$F$1772,0)),"")</f>
        <v/>
      </c>
    </row>
    <row r="1587" spans="1:7">
      <c r="A1587" s="71">
        <v>489</v>
      </c>
      <c r="B1587" s="60">
        <v>7140</v>
      </c>
      <c r="C1587" s="1">
        <v>0.77837500000000004</v>
      </c>
      <c r="D1587" s="70">
        <v>7.4473031128000034E-3</v>
      </c>
      <c r="E1587" t="b">
        <f>EXACT(Anketa!$E$5,'Biotopi poligonos'!A1587)</f>
        <v>0</v>
      </c>
      <c r="F1587" t="str">
        <f>IF(E1587=TRUE,COUNTIF($E$3:E1587,TRUE),"")</f>
        <v/>
      </c>
      <c r="G1587" t="str">
        <f>IFERROR(INDEX($B$3:$B$1772,MATCH(ROWS($F$3:F1587),$F$3:$F$1772,0)),"")</f>
        <v/>
      </c>
    </row>
    <row r="1588" spans="1:7">
      <c r="A1588" s="71">
        <v>489</v>
      </c>
      <c r="B1588" s="60" t="s">
        <v>148</v>
      </c>
      <c r="C1588" s="1">
        <v>63.499580999999999</v>
      </c>
      <c r="D1588" s="70">
        <v>0.60754858165125536</v>
      </c>
      <c r="E1588" t="b">
        <f>EXACT(Anketa!$E$5,'Biotopi poligonos'!A1588)</f>
        <v>0</v>
      </c>
      <c r="F1588" t="str">
        <f>IF(E1588=TRUE,COUNTIF($E$3:E1588,TRUE),"")</f>
        <v/>
      </c>
      <c r="G1588" t="str">
        <f>IFERROR(INDEX($B$3:$B$1772,MATCH(ROWS($F$3:F1588),$F$3:$F$1772,0)),"")</f>
        <v/>
      </c>
    </row>
    <row r="1589" spans="1:7">
      <c r="A1589" s="71">
        <v>490</v>
      </c>
      <c r="B1589" s="60">
        <v>2180</v>
      </c>
      <c r="C1589" s="1">
        <v>34.187094000000002</v>
      </c>
      <c r="D1589" s="70">
        <v>5.2679742905686749E-2</v>
      </c>
      <c r="E1589" t="b">
        <f>EXACT(Anketa!$E$5,'Biotopi poligonos'!A1589)</f>
        <v>0</v>
      </c>
      <c r="F1589" t="str">
        <f>IF(E1589=TRUE,COUNTIF($E$3:E1589,TRUE),"")</f>
        <v/>
      </c>
      <c r="G1589" t="str">
        <f>IFERROR(INDEX($B$3:$B$1772,MATCH(ROWS($F$3:F1589),$F$3:$F$1772,0)),"")</f>
        <v/>
      </c>
    </row>
    <row r="1590" spans="1:7">
      <c r="A1590" s="71">
        <v>490</v>
      </c>
      <c r="B1590" s="60">
        <v>7230</v>
      </c>
      <c r="C1590" s="1">
        <v>14.176066</v>
      </c>
      <c r="D1590" s="70">
        <v>2.184425246246572E-2</v>
      </c>
      <c r="E1590" t="b">
        <f>EXACT(Anketa!$E$5,'Biotopi poligonos'!A1590)</f>
        <v>0</v>
      </c>
      <c r="F1590" t="str">
        <f>IF(E1590=TRUE,COUNTIF($E$3:E1590,TRUE),"")</f>
        <v/>
      </c>
      <c r="G1590" t="str">
        <f>IFERROR(INDEX($B$3:$B$1772,MATCH(ROWS($F$3:F1590),$F$3:$F$1772,0)),"")</f>
        <v/>
      </c>
    </row>
    <row r="1591" spans="1:7">
      <c r="A1591" s="71">
        <v>490</v>
      </c>
      <c r="B1591" s="60" t="s">
        <v>148</v>
      </c>
      <c r="C1591" s="1">
        <v>173.33123000000001</v>
      </c>
      <c r="D1591" s="70">
        <v>0.26709040066191231</v>
      </c>
      <c r="E1591" t="b">
        <f>EXACT(Anketa!$E$5,'Biotopi poligonos'!A1591)</f>
        <v>0</v>
      </c>
      <c r="F1591" t="str">
        <f>IF(E1591=TRUE,COUNTIF($E$3:E1591,TRUE),"")</f>
        <v/>
      </c>
      <c r="G1591" t="str">
        <f>IFERROR(INDEX($B$3:$B$1772,MATCH(ROWS($F$3:F1591),$F$3:$F$1772,0)),"")</f>
        <v/>
      </c>
    </row>
    <row r="1592" spans="1:7">
      <c r="A1592" s="71">
        <v>490</v>
      </c>
      <c r="B1592" s="60">
        <v>9050</v>
      </c>
      <c r="C1592" s="1">
        <v>1.6304399999999999</v>
      </c>
      <c r="D1592" s="70">
        <v>2.5123855225351382E-3</v>
      </c>
      <c r="E1592" t="b">
        <f>EXACT(Anketa!$E$5,'Biotopi poligonos'!A1592)</f>
        <v>0</v>
      </c>
      <c r="F1592" t="str">
        <f>IF(E1592=TRUE,COUNTIF($E$3:E1592,TRUE),"")</f>
        <v/>
      </c>
      <c r="G1592" t="str">
        <f>IFERROR(INDEX($B$3:$B$1772,MATCH(ROWS($F$3:F1592),$F$3:$F$1772,0)),"")</f>
        <v/>
      </c>
    </row>
    <row r="1593" spans="1:7">
      <c r="A1593" s="71">
        <v>490</v>
      </c>
      <c r="B1593" s="60" t="s">
        <v>150</v>
      </c>
      <c r="C1593" s="1">
        <v>31.118462000000001</v>
      </c>
      <c r="D1593" s="70">
        <v>4.7951211582370312E-2</v>
      </c>
      <c r="E1593" t="b">
        <f>EXACT(Anketa!$E$5,'Biotopi poligonos'!A1593)</f>
        <v>0</v>
      </c>
      <c r="F1593" t="str">
        <f>IF(E1593=TRUE,COUNTIF($E$3:E1593,TRUE),"")</f>
        <v/>
      </c>
      <c r="G1593" t="str">
        <f>IFERROR(INDEX($B$3:$B$1772,MATCH(ROWS($F$3:F1593),$F$3:$F$1772,0)),"")</f>
        <v/>
      </c>
    </row>
    <row r="1594" spans="1:7">
      <c r="A1594" s="71">
        <v>490</v>
      </c>
      <c r="B1594" s="60" t="s">
        <v>151</v>
      </c>
      <c r="C1594" s="1">
        <v>83.899654999999996</v>
      </c>
      <c r="D1594" s="70">
        <v>0.12928306381571406</v>
      </c>
      <c r="E1594" t="b">
        <f>EXACT(Anketa!$E$5,'Biotopi poligonos'!A1594)</f>
        <v>0</v>
      </c>
      <c r="F1594" t="str">
        <f>IF(E1594=TRUE,COUNTIF($E$3:E1594,TRUE),"")</f>
        <v/>
      </c>
      <c r="G1594" t="str">
        <f>IFERROR(INDEX($B$3:$B$1772,MATCH(ROWS($F$3:F1594),$F$3:$F$1772,0)),"")</f>
        <v/>
      </c>
    </row>
    <row r="1595" spans="1:7">
      <c r="A1595" s="71">
        <v>491</v>
      </c>
      <c r="B1595" s="60" t="s">
        <v>154</v>
      </c>
      <c r="C1595" s="1">
        <v>1.075691</v>
      </c>
      <c r="D1595" s="70">
        <v>7.7784248724884807E-3</v>
      </c>
      <c r="E1595" t="b">
        <f>EXACT(Anketa!$E$5,'Biotopi poligonos'!A1595)</f>
        <v>0</v>
      </c>
      <c r="F1595" t="str">
        <f>IF(E1595=TRUE,COUNTIF($E$3:E1595,TRUE),"")</f>
        <v/>
      </c>
      <c r="G1595" t="str">
        <f>IFERROR(INDEX($B$3:$B$1772,MATCH(ROWS($F$3:F1595),$F$3:$F$1772,0)),"")</f>
        <v/>
      </c>
    </row>
    <row r="1596" spans="1:7">
      <c r="A1596" s="71">
        <v>491</v>
      </c>
      <c r="B1596" s="60" t="s">
        <v>148</v>
      </c>
      <c r="C1596" s="1">
        <v>47.027174000000002</v>
      </c>
      <c r="D1596" s="70">
        <v>0.34005800915359857</v>
      </c>
      <c r="E1596" t="b">
        <f>EXACT(Anketa!$E$5,'Biotopi poligonos'!A1596)</f>
        <v>0</v>
      </c>
      <c r="F1596" t="str">
        <f>IF(E1596=TRUE,COUNTIF($E$3:E1596,TRUE),"")</f>
        <v/>
      </c>
      <c r="G1596" t="str">
        <f>IFERROR(INDEX($B$3:$B$1772,MATCH(ROWS($F$3:F1596),$F$3:$F$1772,0)),"")</f>
        <v/>
      </c>
    </row>
    <row r="1597" spans="1:7">
      <c r="A1597" s="71">
        <v>491</v>
      </c>
      <c r="B1597" s="60" t="s">
        <v>150</v>
      </c>
      <c r="C1597" s="1">
        <v>10.706587000000001</v>
      </c>
      <c r="D1597" s="70">
        <v>7.7420358281571414E-2</v>
      </c>
      <c r="E1597" t="b">
        <f>EXACT(Anketa!$E$5,'Biotopi poligonos'!A1597)</f>
        <v>0</v>
      </c>
      <c r="F1597" t="str">
        <f>IF(E1597=TRUE,COUNTIF($E$3:E1597,TRUE),"")</f>
        <v/>
      </c>
      <c r="G1597" t="str">
        <f>IFERROR(INDEX($B$3:$B$1772,MATCH(ROWS($F$3:F1597),$F$3:$F$1772,0)),"")</f>
        <v/>
      </c>
    </row>
    <row r="1598" spans="1:7">
      <c r="A1598" s="71">
        <v>491</v>
      </c>
      <c r="B1598" s="60" t="s">
        <v>151</v>
      </c>
      <c r="C1598" s="1">
        <v>27.622012999999999</v>
      </c>
      <c r="D1598" s="70">
        <v>0.19973742733498762</v>
      </c>
      <c r="E1598" t="b">
        <f>EXACT(Anketa!$E$5,'Biotopi poligonos'!A1598)</f>
        <v>0</v>
      </c>
      <c r="F1598" t="str">
        <f>IF(E1598=TRUE,COUNTIF($E$3:E1598,TRUE),"")</f>
        <v/>
      </c>
      <c r="G1598" t="str">
        <f>IFERROR(INDEX($B$3:$B$1772,MATCH(ROWS($F$3:F1598),$F$3:$F$1772,0)),"")</f>
        <v/>
      </c>
    </row>
    <row r="1599" spans="1:7">
      <c r="A1599" s="71">
        <v>493</v>
      </c>
      <c r="B1599" s="60" t="s">
        <v>148</v>
      </c>
      <c r="C1599" s="1">
        <v>64.740686999999994</v>
      </c>
      <c r="D1599" s="70">
        <v>0.45755121428980178</v>
      </c>
      <c r="E1599" t="b">
        <f>EXACT(Anketa!$E$5,'Biotopi poligonos'!A1599)</f>
        <v>0</v>
      </c>
      <c r="F1599" t="str">
        <f>IF(E1599=TRUE,COUNTIF($E$3:E1599,TRUE),"")</f>
        <v/>
      </c>
      <c r="G1599" t="str">
        <f>IFERROR(INDEX($B$3:$B$1772,MATCH(ROWS($F$3:F1599),$F$3:$F$1772,0)),"")</f>
        <v/>
      </c>
    </row>
    <row r="1600" spans="1:7">
      <c r="A1600" s="71">
        <v>493</v>
      </c>
      <c r="B1600" s="60">
        <v>9050</v>
      </c>
      <c r="C1600" s="1">
        <v>4.4163389999999998</v>
      </c>
      <c r="D1600" s="70">
        <v>3.1212230913851887E-2</v>
      </c>
      <c r="E1600" t="b">
        <f>EXACT(Anketa!$E$5,'Biotopi poligonos'!A1600)</f>
        <v>0</v>
      </c>
      <c r="F1600" t="str">
        <f>IF(E1600=TRUE,COUNTIF($E$3:E1600,TRUE),"")</f>
        <v/>
      </c>
      <c r="G1600" t="str">
        <f>IFERROR(INDEX($B$3:$B$1772,MATCH(ROWS($F$3:F1600),$F$3:$F$1772,0)),"")</f>
        <v/>
      </c>
    </row>
    <row r="1601" spans="1:7">
      <c r="A1601" s="71">
        <v>500</v>
      </c>
      <c r="B1601" s="60" t="s">
        <v>148</v>
      </c>
      <c r="C1601" s="1">
        <v>0.89363099999999995</v>
      </c>
      <c r="D1601" s="70">
        <v>8.6548887621456117E-3</v>
      </c>
      <c r="E1601" t="b">
        <f>EXACT(Anketa!$E$5,'Biotopi poligonos'!A1601)</f>
        <v>0</v>
      </c>
      <c r="F1601" t="str">
        <f>IF(E1601=TRUE,COUNTIF($E$3:E1601,TRUE),"")</f>
        <v/>
      </c>
      <c r="G1601" t="str">
        <f>IFERROR(INDEX($B$3:$B$1772,MATCH(ROWS($F$3:F1601),$F$3:$F$1772,0)),"")</f>
        <v/>
      </c>
    </row>
    <row r="1602" spans="1:7">
      <c r="A1602" s="71">
        <v>500</v>
      </c>
      <c r="B1602" s="60" t="s">
        <v>150</v>
      </c>
      <c r="C1602" s="1">
        <v>29.896277999999999</v>
      </c>
      <c r="D1602" s="70">
        <v>0.28954787881371741</v>
      </c>
      <c r="E1602" t="b">
        <f>EXACT(Anketa!$E$5,'Biotopi poligonos'!A1602)</f>
        <v>0</v>
      </c>
      <c r="F1602" t="str">
        <f>IF(E1602=TRUE,COUNTIF($E$3:E1602,TRUE),"")</f>
        <v/>
      </c>
      <c r="G1602" t="str">
        <f>IFERROR(INDEX($B$3:$B$1772,MATCH(ROWS($F$3:F1602),$F$3:$F$1772,0)),"")</f>
        <v/>
      </c>
    </row>
    <row r="1603" spans="1:7">
      <c r="A1603" s="71">
        <v>500</v>
      </c>
      <c r="B1603" s="60" t="s">
        <v>151</v>
      </c>
      <c r="C1603" s="1">
        <v>2.242737</v>
      </c>
      <c r="D1603" s="70">
        <v>2.172108986566957E-2</v>
      </c>
      <c r="E1603" t="b">
        <f>EXACT(Anketa!$E$5,'Biotopi poligonos'!A1603)</f>
        <v>0</v>
      </c>
      <c r="F1603" t="str">
        <f>IF(E1603=TRUE,COUNTIF($E$3:E1603,TRUE),"")</f>
        <v/>
      </c>
      <c r="G1603" t="str">
        <f>IFERROR(INDEX($B$3:$B$1772,MATCH(ROWS($F$3:F1603),$F$3:$F$1772,0)),"")</f>
        <v/>
      </c>
    </row>
    <row r="1604" spans="1:7">
      <c r="A1604" s="71">
        <v>500</v>
      </c>
      <c r="B1604" s="60" t="s">
        <v>152</v>
      </c>
      <c r="C1604" s="1">
        <v>10.333277000000001</v>
      </c>
      <c r="D1604" s="70">
        <v>0.10007862639438173</v>
      </c>
      <c r="E1604" t="b">
        <f>EXACT(Anketa!$E$5,'Biotopi poligonos'!A1604)</f>
        <v>0</v>
      </c>
      <c r="F1604" t="str">
        <f>IF(E1604=TRUE,COUNTIF($E$3:E1604,TRUE),"")</f>
        <v/>
      </c>
      <c r="G1604" t="str">
        <f>IFERROR(INDEX($B$3:$B$1772,MATCH(ROWS($F$3:F1604),$F$3:$F$1772,0)),"")</f>
        <v/>
      </c>
    </row>
    <row r="1605" spans="1:7">
      <c r="A1605" s="71">
        <v>512</v>
      </c>
      <c r="B1605" s="60" t="s">
        <v>153</v>
      </c>
      <c r="C1605" s="1">
        <v>2.9918580000000001</v>
      </c>
      <c r="D1605" s="70">
        <v>1.0705720450281359E-2</v>
      </c>
      <c r="E1605" t="b">
        <f>EXACT(Anketa!$E$5,'Biotopi poligonos'!A1605)</f>
        <v>0</v>
      </c>
      <c r="F1605" t="str">
        <f>IF(E1605=TRUE,COUNTIF($E$3:E1605,TRUE),"")</f>
        <v/>
      </c>
      <c r="G1605" t="str">
        <f>IFERROR(INDEX($B$3:$B$1772,MATCH(ROWS($F$3:F1605),$F$3:$F$1772,0)),"")</f>
        <v/>
      </c>
    </row>
    <row r="1606" spans="1:7">
      <c r="A1606" s="71">
        <v>512</v>
      </c>
      <c r="B1606" s="60" t="s">
        <v>148</v>
      </c>
      <c r="C1606" s="1">
        <v>9.7139209999999991</v>
      </c>
      <c r="D1606" s="70">
        <v>3.4759177307919539E-2</v>
      </c>
      <c r="E1606" t="b">
        <f>EXACT(Anketa!$E$5,'Biotopi poligonos'!A1606)</f>
        <v>0</v>
      </c>
      <c r="F1606" t="str">
        <f>IF(E1606=TRUE,COUNTIF($E$3:E1606,TRUE),"")</f>
        <v/>
      </c>
      <c r="G1606" t="str">
        <f>IFERROR(INDEX($B$3:$B$1772,MATCH(ROWS($F$3:F1606),$F$3:$F$1772,0)),"")</f>
        <v/>
      </c>
    </row>
    <row r="1607" spans="1:7">
      <c r="A1607" s="71">
        <v>512</v>
      </c>
      <c r="B1607" s="60">
        <v>9050</v>
      </c>
      <c r="C1607" s="1">
        <v>15.669332000000001</v>
      </c>
      <c r="D1607" s="70">
        <v>5.6069334853007101E-2</v>
      </c>
      <c r="E1607" t="b">
        <f>EXACT(Anketa!$E$5,'Biotopi poligonos'!A1607)</f>
        <v>0</v>
      </c>
      <c r="F1607" t="str">
        <f>IF(E1607=TRUE,COUNTIF($E$3:E1607,TRUE),"")</f>
        <v/>
      </c>
      <c r="G1607" t="str">
        <f>IFERROR(INDEX($B$3:$B$1772,MATCH(ROWS($F$3:F1607),$F$3:$F$1772,0)),"")</f>
        <v/>
      </c>
    </row>
    <row r="1608" spans="1:7">
      <c r="A1608" s="71">
        <v>512</v>
      </c>
      <c r="B1608" s="60" t="s">
        <v>150</v>
      </c>
      <c r="C1608" s="1">
        <v>21.746575</v>
      </c>
      <c r="D1608" s="70">
        <v>7.7815442009974187E-2</v>
      </c>
      <c r="E1608" t="b">
        <f>EXACT(Anketa!$E$5,'Biotopi poligonos'!A1608)</f>
        <v>0</v>
      </c>
      <c r="F1608" t="str">
        <f>IF(E1608=TRUE,COUNTIF($E$3:E1608,TRUE),"")</f>
        <v/>
      </c>
      <c r="G1608" t="str">
        <f>IFERROR(INDEX($B$3:$B$1772,MATCH(ROWS($F$3:F1608),$F$3:$F$1772,0)),"")</f>
        <v/>
      </c>
    </row>
    <row r="1609" spans="1:7">
      <c r="A1609" s="71">
        <v>512</v>
      </c>
      <c r="B1609" s="60">
        <v>9160</v>
      </c>
      <c r="C1609" s="1">
        <v>1.285596</v>
      </c>
      <c r="D1609" s="70">
        <v>4.6002288170093348E-3</v>
      </c>
      <c r="E1609" t="b">
        <f>EXACT(Anketa!$E$5,'Biotopi poligonos'!A1609)</f>
        <v>0</v>
      </c>
      <c r="F1609" t="str">
        <f>IF(E1609=TRUE,COUNTIF($E$3:E1609,TRUE),"")</f>
        <v/>
      </c>
      <c r="G1609" t="str">
        <f>IFERROR(INDEX($B$3:$B$1772,MATCH(ROWS($F$3:F1609),$F$3:$F$1772,0)),"")</f>
        <v/>
      </c>
    </row>
    <row r="1610" spans="1:7">
      <c r="A1610" s="71">
        <v>514</v>
      </c>
      <c r="B1610" s="60">
        <v>2180</v>
      </c>
      <c r="C1610" s="1">
        <v>7.9258220000000001</v>
      </c>
      <c r="D1610" s="70">
        <v>8.8382780479897838E-2</v>
      </c>
      <c r="E1610" t="b">
        <f>EXACT(Anketa!$E$5,'Biotopi poligonos'!A1610)</f>
        <v>0</v>
      </c>
      <c r="F1610" t="str">
        <f>IF(E1610=TRUE,COUNTIF($E$3:E1610,TRUE),"")</f>
        <v/>
      </c>
      <c r="G1610" t="str">
        <f>IFERROR(INDEX($B$3:$B$1772,MATCH(ROWS($F$3:F1610),$F$3:$F$1772,0)),"")</f>
        <v/>
      </c>
    </row>
    <row r="1611" spans="1:7">
      <c r="A1611" s="71">
        <v>514</v>
      </c>
      <c r="B1611" s="60" t="s">
        <v>148</v>
      </c>
      <c r="C1611" s="1">
        <v>4.8411350000000004</v>
      </c>
      <c r="D1611" s="70">
        <v>5.3984680955306626E-2</v>
      </c>
      <c r="E1611" t="b">
        <f>EXACT(Anketa!$E$5,'Biotopi poligonos'!A1611)</f>
        <v>0</v>
      </c>
      <c r="F1611" t="str">
        <f>IF(E1611=TRUE,COUNTIF($E$3:E1611,TRUE),"")</f>
        <v/>
      </c>
      <c r="G1611" t="str">
        <f>IFERROR(INDEX($B$3:$B$1772,MATCH(ROWS($F$3:F1611),$F$3:$F$1772,0)),"")</f>
        <v/>
      </c>
    </row>
    <row r="1612" spans="1:7">
      <c r="A1612" s="71">
        <v>514</v>
      </c>
      <c r="B1612" s="60" t="s">
        <v>151</v>
      </c>
      <c r="C1612" s="1">
        <v>45.263755000000003</v>
      </c>
      <c r="D1612" s="70">
        <v>0.50474720752760771</v>
      </c>
      <c r="E1612" t="b">
        <f>EXACT(Anketa!$E$5,'Biotopi poligonos'!A1612)</f>
        <v>0</v>
      </c>
      <c r="F1612" t="str">
        <f>IF(E1612=TRUE,COUNTIF($E$3:E1612,TRUE),"")</f>
        <v/>
      </c>
      <c r="G1612" t="str">
        <f>IFERROR(INDEX($B$3:$B$1772,MATCH(ROWS($F$3:F1612),$F$3:$F$1772,0)),"")</f>
        <v/>
      </c>
    </row>
    <row r="1613" spans="1:7">
      <c r="A1613" s="71">
        <v>515</v>
      </c>
      <c r="B1613" s="60">
        <v>3130</v>
      </c>
      <c r="C1613" s="1">
        <v>22.812238000000001</v>
      </c>
      <c r="D1613" s="70">
        <v>0.26482292305223737</v>
      </c>
      <c r="E1613" t="b">
        <f>EXACT(Anketa!$E$5,'Biotopi poligonos'!A1613)</f>
        <v>0</v>
      </c>
      <c r="F1613" t="str">
        <f>IF(E1613=TRUE,COUNTIF($E$3:E1613,TRUE),"")</f>
        <v/>
      </c>
      <c r="G1613" t="str">
        <f>IFERROR(INDEX($B$3:$B$1772,MATCH(ROWS($F$3:F1613),$F$3:$F$1772,0)),"")</f>
        <v/>
      </c>
    </row>
    <row r="1614" spans="1:7">
      <c r="A1614" s="71">
        <v>515</v>
      </c>
      <c r="B1614" s="60" t="s">
        <v>154</v>
      </c>
      <c r="C1614" s="1">
        <v>0.49297600000000003</v>
      </c>
      <c r="D1614" s="70">
        <v>5.7228644254281313E-3</v>
      </c>
      <c r="E1614" t="b">
        <f>EXACT(Anketa!$E$5,'Biotopi poligonos'!A1614)</f>
        <v>0</v>
      </c>
      <c r="F1614" t="str">
        <f>IF(E1614=TRUE,COUNTIF($E$3:E1614,TRUE),"")</f>
        <v/>
      </c>
      <c r="G1614" t="str">
        <f>IFERROR(INDEX($B$3:$B$1772,MATCH(ROWS($F$3:F1614),$F$3:$F$1772,0)),"")</f>
        <v/>
      </c>
    </row>
    <row r="1615" spans="1:7">
      <c r="A1615" s="71">
        <v>515</v>
      </c>
      <c r="B1615" s="60" t="s">
        <v>148</v>
      </c>
      <c r="C1615" s="1">
        <v>7.9227040000000004</v>
      </c>
      <c r="D1615" s="70">
        <v>9.1973160711266183E-2</v>
      </c>
      <c r="E1615" t="b">
        <f>EXACT(Anketa!$E$5,'Biotopi poligonos'!A1615)</f>
        <v>0</v>
      </c>
      <c r="F1615" t="str">
        <f>IF(E1615=TRUE,COUNTIF($E$3:E1615,TRUE),"")</f>
        <v/>
      </c>
      <c r="G1615" t="str">
        <f>IFERROR(INDEX($B$3:$B$1772,MATCH(ROWS($F$3:F1615),$F$3:$F$1772,0)),"")</f>
        <v/>
      </c>
    </row>
    <row r="1616" spans="1:7">
      <c r="A1616" s="71">
        <v>515</v>
      </c>
      <c r="B1616" s="60" t="s">
        <v>151</v>
      </c>
      <c r="C1616" s="1">
        <v>8.0497440000000005</v>
      </c>
      <c r="D1616" s="70">
        <v>9.3447943858126048E-2</v>
      </c>
      <c r="E1616" t="b">
        <f>EXACT(Anketa!$E$5,'Biotopi poligonos'!A1616)</f>
        <v>0</v>
      </c>
      <c r="F1616" t="str">
        <f>IF(E1616=TRUE,COUNTIF($E$3:E1616,TRUE),"")</f>
        <v/>
      </c>
      <c r="G1616" t="str">
        <f>IFERROR(INDEX($B$3:$B$1772,MATCH(ROWS($F$3:F1616),$F$3:$F$1772,0)),"")</f>
        <v/>
      </c>
    </row>
    <row r="1617" spans="1:7">
      <c r="A1617" s="71">
        <v>517</v>
      </c>
      <c r="B1617" s="60">
        <v>3260</v>
      </c>
      <c r="C1617" s="1">
        <v>5.2381070000000003</v>
      </c>
      <c r="D1617" s="70">
        <v>2.1948654100134449E-3</v>
      </c>
      <c r="E1617" t="b">
        <f>EXACT(Anketa!$E$5,'Biotopi poligonos'!A1617)</f>
        <v>0</v>
      </c>
      <c r="F1617" t="str">
        <f>IF(E1617=TRUE,COUNTIF($E$3:E1617,TRUE),"")</f>
        <v/>
      </c>
      <c r="G1617" t="str">
        <f>IFERROR(INDEX($B$3:$B$1772,MATCH(ROWS($F$3:F1617),$F$3:$F$1772,0)),"")</f>
        <v/>
      </c>
    </row>
    <row r="1618" spans="1:7">
      <c r="A1618" s="71">
        <v>517</v>
      </c>
      <c r="B1618" s="60">
        <v>6210</v>
      </c>
      <c r="C1618" s="1">
        <v>1.3476049999999999</v>
      </c>
      <c r="D1618" s="70">
        <v>5.6467185585578304E-4</v>
      </c>
      <c r="E1618" t="b">
        <f>EXACT(Anketa!$E$5,'Biotopi poligonos'!A1618)</f>
        <v>0</v>
      </c>
      <c r="F1618" t="str">
        <f>IF(E1618=TRUE,COUNTIF($E$3:E1618,TRUE),"")</f>
        <v/>
      </c>
      <c r="G1618" t="str">
        <f>IFERROR(INDEX($B$3:$B$1772,MATCH(ROWS($F$3:F1618),$F$3:$F$1772,0)),"")</f>
        <v/>
      </c>
    </row>
    <row r="1619" spans="1:7">
      <c r="A1619" s="71">
        <v>517</v>
      </c>
      <c r="B1619" s="60" t="s">
        <v>153</v>
      </c>
      <c r="C1619" s="1">
        <v>117.198654</v>
      </c>
      <c r="D1619" s="70">
        <v>4.9108441611584848E-2</v>
      </c>
      <c r="E1619" t="b">
        <f>EXACT(Anketa!$E$5,'Biotopi poligonos'!A1619)</f>
        <v>0</v>
      </c>
      <c r="F1619" t="str">
        <f>IF(E1619=TRUE,COUNTIF($E$3:E1619,TRUE),"")</f>
        <v/>
      </c>
      <c r="G1619" t="str">
        <f>IFERROR(INDEX($B$3:$B$1772,MATCH(ROWS($F$3:F1619),$F$3:$F$1772,0)),"")</f>
        <v/>
      </c>
    </row>
    <row r="1620" spans="1:7">
      <c r="A1620" s="71">
        <v>517</v>
      </c>
      <c r="B1620" s="60">
        <v>6410</v>
      </c>
      <c r="C1620" s="1">
        <v>2.6162670000000001</v>
      </c>
      <c r="D1620" s="70">
        <v>1.0962651090670056E-3</v>
      </c>
      <c r="E1620" t="b">
        <f>EXACT(Anketa!$E$5,'Biotopi poligonos'!A1620)</f>
        <v>0</v>
      </c>
      <c r="F1620" t="str">
        <f>IF(E1620=TRUE,COUNTIF($E$3:E1620,TRUE),"")</f>
        <v/>
      </c>
      <c r="G1620" t="str">
        <f>IFERROR(INDEX($B$3:$B$1772,MATCH(ROWS($F$3:F1620),$F$3:$F$1772,0)),"")</f>
        <v/>
      </c>
    </row>
    <row r="1621" spans="1:7">
      <c r="A1621" s="71">
        <v>517</v>
      </c>
      <c r="B1621" s="60">
        <v>6450</v>
      </c>
      <c r="C1621" s="1">
        <v>0.677284</v>
      </c>
      <c r="D1621" s="70">
        <v>2.8379474194695643E-4</v>
      </c>
      <c r="E1621" t="b">
        <f>EXACT(Anketa!$E$5,'Biotopi poligonos'!A1621)</f>
        <v>0</v>
      </c>
      <c r="F1621" t="str">
        <f>IF(E1621=TRUE,COUNTIF($E$3:E1621,TRUE),"")</f>
        <v/>
      </c>
      <c r="G1621" t="str">
        <f>IFERROR(INDEX($B$3:$B$1772,MATCH(ROWS($F$3:F1621),$F$3:$F$1772,0)),"")</f>
        <v/>
      </c>
    </row>
    <row r="1622" spans="1:7">
      <c r="A1622" s="71">
        <v>517</v>
      </c>
      <c r="B1622" s="60">
        <v>6510</v>
      </c>
      <c r="C1622" s="1">
        <v>14.045795</v>
      </c>
      <c r="D1622" s="70">
        <v>5.8854524357062187E-3</v>
      </c>
      <c r="E1622" t="b">
        <f>EXACT(Anketa!$E$5,'Biotopi poligonos'!A1622)</f>
        <v>0</v>
      </c>
      <c r="F1622" t="str">
        <f>IF(E1622=TRUE,COUNTIF($E$3:E1622,TRUE),"")</f>
        <v/>
      </c>
      <c r="G1622" t="str">
        <f>IFERROR(INDEX($B$3:$B$1772,MATCH(ROWS($F$3:F1622),$F$3:$F$1772,0)),"")</f>
        <v/>
      </c>
    </row>
    <row r="1623" spans="1:7">
      <c r="A1623" s="71">
        <v>517</v>
      </c>
      <c r="B1623" s="60" t="s">
        <v>154</v>
      </c>
      <c r="C1623" s="1">
        <v>1.585685</v>
      </c>
      <c r="D1623" s="70">
        <v>6.6443185633229137E-4</v>
      </c>
      <c r="E1623" t="b">
        <f>EXACT(Anketa!$E$5,'Biotopi poligonos'!A1623)</f>
        <v>0</v>
      </c>
      <c r="F1623" t="str">
        <f>IF(E1623=TRUE,COUNTIF($E$3:E1623,TRUE),"")</f>
        <v/>
      </c>
      <c r="G1623" t="str">
        <f>IFERROR(INDEX($B$3:$B$1772,MATCH(ROWS($F$3:F1623),$F$3:$F$1772,0)),"")</f>
        <v/>
      </c>
    </row>
    <row r="1624" spans="1:7">
      <c r="A1624" s="71">
        <v>517</v>
      </c>
      <c r="B1624" s="60">
        <v>7160</v>
      </c>
      <c r="C1624" s="1">
        <v>0.18634400000000001</v>
      </c>
      <c r="D1624" s="70">
        <v>7.8081642846078818E-5</v>
      </c>
      <c r="E1624" t="b">
        <f>EXACT(Anketa!$E$5,'Biotopi poligonos'!A1624)</f>
        <v>0</v>
      </c>
      <c r="F1624" t="str">
        <f>IF(E1624=TRUE,COUNTIF($E$3:E1624,TRUE),"")</f>
        <v/>
      </c>
      <c r="G1624" t="str">
        <f>IFERROR(INDEX($B$3:$B$1772,MATCH(ROWS($F$3:F1624),$F$3:$F$1772,0)),"")</f>
        <v/>
      </c>
    </row>
    <row r="1625" spans="1:7">
      <c r="A1625" s="71">
        <v>517</v>
      </c>
      <c r="B1625" s="60" t="s">
        <v>148</v>
      </c>
      <c r="C1625" s="1">
        <v>9.0371570000000006</v>
      </c>
      <c r="D1625" s="70">
        <v>3.7867388551171017E-3</v>
      </c>
      <c r="E1625" t="b">
        <f>EXACT(Anketa!$E$5,'Biotopi poligonos'!A1625)</f>
        <v>0</v>
      </c>
      <c r="F1625" t="str">
        <f>IF(E1625=TRUE,COUNTIF($E$3:E1625,TRUE),"")</f>
        <v/>
      </c>
      <c r="G1625" t="str">
        <f>IFERROR(INDEX($B$3:$B$1772,MATCH(ROWS($F$3:F1625),$F$3:$F$1772,0)),"")</f>
        <v/>
      </c>
    </row>
    <row r="1626" spans="1:7">
      <c r="A1626" s="71">
        <v>517</v>
      </c>
      <c r="B1626" s="60" t="s">
        <v>149</v>
      </c>
      <c r="C1626" s="1">
        <v>0.85689199999999999</v>
      </c>
      <c r="D1626" s="70">
        <v>3.5905387402686523E-4</v>
      </c>
      <c r="E1626" t="b">
        <f>EXACT(Anketa!$E$5,'Biotopi poligonos'!A1626)</f>
        <v>0</v>
      </c>
      <c r="F1626" t="str">
        <f>IF(E1626=TRUE,COUNTIF($E$3:E1626,TRUE),"")</f>
        <v/>
      </c>
      <c r="G1626" t="str">
        <f>IFERROR(INDEX($B$3:$B$1772,MATCH(ROWS($F$3:F1626),$F$3:$F$1772,0)),"")</f>
        <v/>
      </c>
    </row>
    <row r="1627" spans="1:7">
      <c r="A1627" s="71">
        <v>517</v>
      </c>
      <c r="B1627" s="60">
        <v>9050</v>
      </c>
      <c r="C1627" s="1">
        <v>1.759514</v>
      </c>
      <c r="D1627" s="70">
        <v>7.3726947865601004E-4</v>
      </c>
      <c r="E1627" t="b">
        <f>EXACT(Anketa!$E$5,'Biotopi poligonos'!A1627)</f>
        <v>0</v>
      </c>
      <c r="F1627" t="str">
        <f>IF(E1627=TRUE,COUNTIF($E$3:E1627,TRUE),"")</f>
        <v/>
      </c>
      <c r="G1627" t="str">
        <f>IFERROR(INDEX($B$3:$B$1772,MATCH(ROWS($F$3:F1627),$F$3:$F$1772,0)),"")</f>
        <v/>
      </c>
    </row>
    <row r="1628" spans="1:7">
      <c r="A1628" s="71">
        <v>517</v>
      </c>
      <c r="B1628" s="60" t="s">
        <v>150</v>
      </c>
      <c r="C1628" s="1">
        <v>0.42873</v>
      </c>
      <c r="D1628" s="70">
        <v>1.7964593835808704E-4</v>
      </c>
      <c r="E1628" t="b">
        <f>EXACT(Anketa!$E$5,'Biotopi poligonos'!A1628)</f>
        <v>0</v>
      </c>
      <c r="F1628" t="str">
        <f>IF(E1628=TRUE,COUNTIF($E$3:E1628,TRUE),"")</f>
        <v/>
      </c>
      <c r="G1628" t="str">
        <f>IFERROR(INDEX($B$3:$B$1772,MATCH(ROWS($F$3:F1628),$F$3:$F$1772,0)),"")</f>
        <v/>
      </c>
    </row>
    <row r="1629" spans="1:7">
      <c r="A1629" s="71">
        <v>517</v>
      </c>
      <c r="B1629" s="60" t="s">
        <v>151</v>
      </c>
      <c r="C1629" s="1">
        <v>2.907038</v>
      </c>
      <c r="D1629" s="70">
        <v>1.2181036301462847E-3</v>
      </c>
      <c r="E1629" t="b">
        <f>EXACT(Anketa!$E$5,'Biotopi poligonos'!A1629)</f>
        <v>0</v>
      </c>
      <c r="F1629" t="str">
        <f>IF(E1629=TRUE,COUNTIF($E$3:E1629,TRUE),"")</f>
        <v/>
      </c>
      <c r="G1629" t="str">
        <f>IFERROR(INDEX($B$3:$B$1772,MATCH(ROWS($F$3:F1629),$F$3:$F$1772,0)),"")</f>
        <v/>
      </c>
    </row>
    <row r="1630" spans="1:7">
      <c r="A1630" s="71">
        <v>517</v>
      </c>
      <c r="B1630" s="60" t="s">
        <v>152</v>
      </c>
      <c r="C1630" s="1">
        <v>2.4348480000000001</v>
      </c>
      <c r="D1630" s="70">
        <v>1.0202471339055153E-3</v>
      </c>
      <c r="E1630" t="b">
        <f>EXACT(Anketa!$E$5,'Biotopi poligonos'!A1630)</f>
        <v>0</v>
      </c>
      <c r="F1630" t="str">
        <f>IF(E1630=TRUE,COUNTIF($E$3:E1630,TRUE),"")</f>
        <v/>
      </c>
      <c r="G1630" t="str">
        <f>IFERROR(INDEX($B$3:$B$1772,MATCH(ROWS($F$3:F1630),$F$3:$F$1772,0)),"")</f>
        <v/>
      </c>
    </row>
    <row r="1631" spans="1:7">
      <c r="A1631" s="71">
        <v>518</v>
      </c>
      <c r="B1631" s="60">
        <v>3260</v>
      </c>
      <c r="C1631" s="1">
        <v>1.1007819999999999</v>
      </c>
      <c r="D1631" s="70">
        <v>1.1233587381882172E-3</v>
      </c>
      <c r="E1631" t="b">
        <f>EXACT(Anketa!$E$5,'Biotopi poligonos'!A1631)</f>
        <v>0</v>
      </c>
      <c r="F1631" t="str">
        <f>IF(E1631=TRUE,COUNTIF($E$3:E1631,TRUE),"")</f>
        <v/>
      </c>
      <c r="G1631" t="str">
        <f>IFERROR(INDEX($B$3:$B$1772,MATCH(ROWS($F$3:F1631),$F$3:$F$1772,0)),"")</f>
        <v/>
      </c>
    </row>
    <row r="1632" spans="1:7">
      <c r="A1632" s="71">
        <v>518</v>
      </c>
      <c r="B1632" s="60" t="s">
        <v>153</v>
      </c>
      <c r="C1632" s="1">
        <v>55.432208000000003</v>
      </c>
      <c r="D1632" s="70">
        <v>5.6569107447130139E-2</v>
      </c>
      <c r="E1632" t="b">
        <f>EXACT(Anketa!$E$5,'Biotopi poligonos'!A1632)</f>
        <v>0</v>
      </c>
      <c r="F1632" t="str">
        <f>IF(E1632=TRUE,COUNTIF($E$3:E1632,TRUE),"")</f>
        <v/>
      </c>
      <c r="G1632" t="str">
        <f>IFERROR(INDEX($B$3:$B$1772,MATCH(ROWS($F$3:F1632),$F$3:$F$1772,0)),"")</f>
        <v/>
      </c>
    </row>
    <row r="1633" spans="1:7">
      <c r="A1633" s="71">
        <v>518</v>
      </c>
      <c r="B1633" s="60">
        <v>6410</v>
      </c>
      <c r="C1633" s="1">
        <v>1.369299</v>
      </c>
      <c r="D1633" s="70">
        <v>1.3973829485242199E-3</v>
      </c>
      <c r="E1633" t="b">
        <f>EXACT(Anketa!$E$5,'Biotopi poligonos'!A1633)</f>
        <v>0</v>
      </c>
      <c r="F1633" t="str">
        <f>IF(E1633=TRUE,COUNTIF($E$3:E1633,TRUE),"")</f>
        <v/>
      </c>
      <c r="G1633" t="str">
        <f>IFERROR(INDEX($B$3:$B$1772,MATCH(ROWS($F$3:F1633),$F$3:$F$1772,0)),"")</f>
        <v/>
      </c>
    </row>
    <row r="1634" spans="1:7">
      <c r="A1634" s="71">
        <v>518</v>
      </c>
      <c r="B1634" s="60" t="s">
        <v>148</v>
      </c>
      <c r="C1634" s="1">
        <v>2.773679</v>
      </c>
      <c r="D1634" s="70">
        <v>2.8305663987775566E-3</v>
      </c>
      <c r="E1634" t="b">
        <f>EXACT(Anketa!$E$5,'Biotopi poligonos'!A1634)</f>
        <v>0</v>
      </c>
      <c r="F1634" t="str">
        <f>IF(E1634=TRUE,COUNTIF($E$3:E1634,TRUE),"")</f>
        <v/>
      </c>
      <c r="G1634" t="str">
        <f>IFERROR(INDEX($B$3:$B$1772,MATCH(ROWS($F$3:F1634),$F$3:$F$1772,0)),"")</f>
        <v/>
      </c>
    </row>
    <row r="1635" spans="1:7">
      <c r="A1635" s="71">
        <v>518</v>
      </c>
      <c r="B1635" s="60" t="s">
        <v>149</v>
      </c>
      <c r="C1635" s="1">
        <v>7.2061570000000001</v>
      </c>
      <c r="D1635" s="70">
        <v>7.3539533120147221E-3</v>
      </c>
      <c r="E1635" t="b">
        <f>EXACT(Anketa!$E$5,'Biotopi poligonos'!A1635)</f>
        <v>0</v>
      </c>
      <c r="F1635" t="str">
        <f>IF(E1635=TRUE,COUNTIF($E$3:E1635,TRUE),"")</f>
        <v/>
      </c>
      <c r="G1635" t="str">
        <f>IFERROR(INDEX($B$3:$B$1772,MATCH(ROWS($F$3:F1635),$F$3:$F$1772,0)),"")</f>
        <v/>
      </c>
    </row>
    <row r="1636" spans="1:7">
      <c r="A1636" s="71">
        <v>518</v>
      </c>
      <c r="B1636" s="60" t="s">
        <v>150</v>
      </c>
      <c r="C1636" s="1">
        <v>2.2369080000000001</v>
      </c>
      <c r="D1636" s="70">
        <v>2.2827863721637245E-3</v>
      </c>
      <c r="E1636" t="b">
        <f>EXACT(Anketa!$E$5,'Biotopi poligonos'!A1636)</f>
        <v>0</v>
      </c>
      <c r="F1636" t="str">
        <f>IF(E1636=TRUE,COUNTIF($E$3:E1636,TRUE),"")</f>
        <v/>
      </c>
      <c r="G1636" t="str">
        <f>IFERROR(INDEX($B$3:$B$1772,MATCH(ROWS($F$3:F1636),$F$3:$F$1772,0)),"")</f>
        <v/>
      </c>
    </row>
    <row r="1637" spans="1:7">
      <c r="A1637" s="71">
        <v>518</v>
      </c>
      <c r="B1637" s="60" t="s">
        <v>151</v>
      </c>
      <c r="C1637" s="1">
        <v>0.68642499999999995</v>
      </c>
      <c r="D1637" s="70">
        <v>7.005033892822076E-4</v>
      </c>
      <c r="E1637" t="b">
        <f>EXACT(Anketa!$E$5,'Biotopi poligonos'!A1637)</f>
        <v>0</v>
      </c>
      <c r="F1637" t="str">
        <f>IF(E1637=TRUE,COUNTIF($E$3:E1637,TRUE),"")</f>
        <v/>
      </c>
      <c r="G1637" t="str">
        <f>IFERROR(INDEX($B$3:$B$1772,MATCH(ROWS($F$3:F1637),$F$3:$F$1772,0)),"")</f>
        <v/>
      </c>
    </row>
    <row r="1638" spans="1:7">
      <c r="A1638" s="71">
        <v>518</v>
      </c>
      <c r="B1638" s="60" t="s">
        <v>152</v>
      </c>
      <c r="C1638" s="1">
        <v>3.8771640000000001</v>
      </c>
      <c r="D1638" s="70">
        <v>3.9566835747575644E-3</v>
      </c>
      <c r="E1638" t="b">
        <f>EXACT(Anketa!$E$5,'Biotopi poligonos'!A1638)</f>
        <v>0</v>
      </c>
      <c r="F1638" t="str">
        <f>IF(E1638=TRUE,COUNTIF($E$3:E1638,TRUE),"")</f>
        <v/>
      </c>
      <c r="G1638" t="str">
        <f>IFERROR(INDEX($B$3:$B$1772,MATCH(ROWS($F$3:F1638),$F$3:$F$1772,0)),"")</f>
        <v/>
      </c>
    </row>
    <row r="1639" spans="1:7">
      <c r="A1639" s="71">
        <v>521</v>
      </c>
      <c r="B1639" s="60">
        <v>2180</v>
      </c>
      <c r="C1639" s="1">
        <v>1.6700740000000001</v>
      </c>
      <c r="D1639" s="70">
        <v>1.2625417475517509E-2</v>
      </c>
      <c r="E1639" t="b">
        <f>EXACT(Anketa!$E$5,'Biotopi poligonos'!A1639)</f>
        <v>0</v>
      </c>
      <c r="F1639" t="str">
        <f>IF(E1639=TRUE,COUNTIF($E$3:E1639,TRUE),"")</f>
        <v/>
      </c>
      <c r="G1639" t="str">
        <f>IFERROR(INDEX($B$3:$B$1772,MATCH(ROWS($F$3:F1639),$F$3:$F$1772,0)),"")</f>
        <v/>
      </c>
    </row>
    <row r="1640" spans="1:7">
      <c r="A1640" s="71">
        <v>521</v>
      </c>
      <c r="B1640" s="60" t="s">
        <v>154</v>
      </c>
      <c r="C1640" s="1">
        <v>9.1442200000000007</v>
      </c>
      <c r="D1640" s="70">
        <v>6.9128430828799631E-2</v>
      </c>
      <c r="E1640" t="b">
        <f>EXACT(Anketa!$E$5,'Biotopi poligonos'!A1640)</f>
        <v>0</v>
      </c>
      <c r="F1640" t="str">
        <f>IF(E1640=TRUE,COUNTIF($E$3:E1640,TRUE),"")</f>
        <v/>
      </c>
      <c r="G1640" t="str">
        <f>IFERROR(INDEX($B$3:$B$1772,MATCH(ROWS($F$3:F1640),$F$3:$F$1772,0)),"")</f>
        <v/>
      </c>
    </row>
    <row r="1641" spans="1:7">
      <c r="A1641" s="71">
        <v>521</v>
      </c>
      <c r="B1641" s="60">
        <v>7140</v>
      </c>
      <c r="C1641" s="1">
        <v>1.5538419999999999</v>
      </c>
      <c r="D1641" s="70">
        <v>1.1746727355190893E-2</v>
      </c>
      <c r="E1641" t="b">
        <f>EXACT(Anketa!$E$5,'Biotopi poligonos'!A1641)</f>
        <v>0</v>
      </c>
      <c r="F1641" t="str">
        <f>IF(E1641=TRUE,COUNTIF($E$3:E1641,TRUE),"")</f>
        <v/>
      </c>
      <c r="G1641" t="str">
        <f>IFERROR(INDEX($B$3:$B$1772,MATCH(ROWS($F$3:F1641),$F$3:$F$1772,0)),"")</f>
        <v/>
      </c>
    </row>
    <row r="1642" spans="1:7">
      <c r="A1642" s="71">
        <v>521</v>
      </c>
      <c r="B1642" s="60" t="s">
        <v>148</v>
      </c>
      <c r="C1642" s="1">
        <v>4.7332010000000002</v>
      </c>
      <c r="D1642" s="70">
        <v>3.5782030389394093E-2</v>
      </c>
      <c r="E1642" t="b">
        <f>EXACT(Anketa!$E$5,'Biotopi poligonos'!A1642)</f>
        <v>0</v>
      </c>
      <c r="F1642" t="str">
        <f>IF(E1642=TRUE,COUNTIF($E$3:E1642,TRUE),"")</f>
        <v/>
      </c>
      <c r="G1642" t="str">
        <f>IFERROR(INDEX($B$3:$B$1772,MATCH(ROWS($F$3:F1642),$F$3:$F$1772,0)),"")</f>
        <v/>
      </c>
    </row>
    <row r="1643" spans="1:7">
      <c r="A1643" s="71">
        <v>521</v>
      </c>
      <c r="B1643" s="60" t="s">
        <v>150</v>
      </c>
      <c r="C1643" s="1">
        <v>23.069271000000001</v>
      </c>
      <c r="D1643" s="70">
        <v>0.17439896509427083</v>
      </c>
      <c r="E1643" t="b">
        <f>EXACT(Anketa!$E$5,'Biotopi poligonos'!A1643)</f>
        <v>0</v>
      </c>
      <c r="F1643" t="str">
        <f>IF(E1643=TRUE,COUNTIF($E$3:E1643,TRUE),"")</f>
        <v/>
      </c>
      <c r="G1643" t="str">
        <f>IFERROR(INDEX($B$3:$B$1772,MATCH(ROWS($F$3:F1643),$F$3:$F$1772,0)),"")</f>
        <v/>
      </c>
    </row>
    <row r="1644" spans="1:7">
      <c r="A1644" s="71">
        <v>521</v>
      </c>
      <c r="B1644" s="60" t="s">
        <v>151</v>
      </c>
      <c r="C1644" s="1">
        <v>29.528209</v>
      </c>
      <c r="D1644" s="70">
        <v>0.2232272138416222</v>
      </c>
      <c r="E1644" t="b">
        <f>EXACT(Anketa!$E$5,'Biotopi poligonos'!A1644)</f>
        <v>0</v>
      </c>
      <c r="F1644" t="str">
        <f>IF(E1644=TRUE,COUNTIF($E$3:E1644,TRUE),"")</f>
        <v/>
      </c>
      <c r="G1644" t="str">
        <f>IFERROR(INDEX($B$3:$B$1772,MATCH(ROWS($F$3:F1644),$F$3:$F$1772,0)),"")</f>
        <v/>
      </c>
    </row>
    <row r="1645" spans="1:7">
      <c r="A1645" s="72">
        <v>524</v>
      </c>
      <c r="B1645" s="60" t="s">
        <v>150</v>
      </c>
      <c r="C1645" s="1">
        <v>2.5108779999999999</v>
      </c>
      <c r="D1645" s="70">
        <v>0.82319469484089869</v>
      </c>
      <c r="E1645" t="b">
        <f>EXACT(Anketa!$E$5,'Biotopi poligonos'!A1645)</f>
        <v>0</v>
      </c>
      <c r="F1645" t="str">
        <f>IF(E1645=TRUE,COUNTIF($E$3:E1645,TRUE),"")</f>
        <v/>
      </c>
      <c r="G1645" t="str">
        <f>IFERROR(INDEX($B$3:$B$1772,MATCH(ROWS($F$3:F1645),$F$3:$F$1772,0)),"")</f>
        <v/>
      </c>
    </row>
    <row r="1646" spans="1:7">
      <c r="A1646" s="71">
        <v>525</v>
      </c>
      <c r="B1646" s="60">
        <v>2180</v>
      </c>
      <c r="C1646" s="1">
        <v>122.089282</v>
      </c>
      <c r="D1646" s="70">
        <v>0.65920351462665061</v>
      </c>
      <c r="E1646" t="b">
        <f>EXACT(Anketa!$E$5,'Biotopi poligonos'!A1646)</f>
        <v>0</v>
      </c>
      <c r="F1646" t="str">
        <f>IF(E1646=TRUE,COUNTIF($E$3:E1646,TRUE),"")</f>
        <v/>
      </c>
      <c r="G1646" t="str">
        <f>IFERROR(INDEX($B$3:$B$1772,MATCH(ROWS($F$3:F1646),$F$3:$F$1772,0)),"")</f>
        <v/>
      </c>
    </row>
    <row r="1647" spans="1:7">
      <c r="A1647" s="71">
        <v>525</v>
      </c>
      <c r="B1647" s="60">
        <v>2190</v>
      </c>
      <c r="C1647" s="1">
        <v>1.799142</v>
      </c>
      <c r="D1647" s="70">
        <v>9.7142084078471486E-3</v>
      </c>
      <c r="E1647" t="b">
        <f>EXACT(Anketa!$E$5,'Biotopi poligonos'!A1647)</f>
        <v>0</v>
      </c>
      <c r="F1647" t="str">
        <f>IF(E1647=TRUE,COUNTIF($E$3:E1647,TRUE),"")</f>
        <v/>
      </c>
      <c r="G1647" t="str">
        <f>IFERROR(INDEX($B$3:$B$1772,MATCH(ROWS($F$3:F1647),$F$3:$F$1772,0)),"")</f>
        <v/>
      </c>
    </row>
    <row r="1648" spans="1:7">
      <c r="A1648" s="71">
        <v>525</v>
      </c>
      <c r="B1648" s="60" t="s">
        <v>150</v>
      </c>
      <c r="C1648" s="1">
        <v>18.678132999999999</v>
      </c>
      <c r="D1648" s="70">
        <v>0.10084989213274287</v>
      </c>
      <c r="E1648" t="b">
        <f>EXACT(Anketa!$E$5,'Biotopi poligonos'!A1648)</f>
        <v>0</v>
      </c>
      <c r="F1648" t="str">
        <f>IF(E1648=TRUE,COUNTIF($E$3:E1648,TRUE),"")</f>
        <v/>
      </c>
      <c r="G1648" t="str">
        <f>IFERROR(INDEX($B$3:$B$1772,MATCH(ROWS($F$3:F1648),$F$3:$F$1772,0)),"")</f>
        <v/>
      </c>
    </row>
    <row r="1649" spans="1:7">
      <c r="A1649" s="71">
        <v>525</v>
      </c>
      <c r="B1649" s="60" t="s">
        <v>151</v>
      </c>
      <c r="C1649" s="1">
        <v>6.1416639999999996</v>
      </c>
      <c r="D1649" s="70">
        <v>3.316103123987553E-2</v>
      </c>
      <c r="E1649" t="b">
        <f>EXACT(Anketa!$E$5,'Biotopi poligonos'!A1649)</f>
        <v>0</v>
      </c>
      <c r="F1649" t="str">
        <f>IF(E1649=TRUE,COUNTIF($E$3:E1649,TRUE),"")</f>
        <v/>
      </c>
      <c r="G1649" t="str">
        <f>IFERROR(INDEX($B$3:$B$1772,MATCH(ROWS($F$3:F1649),$F$3:$F$1772,0)),"")</f>
        <v/>
      </c>
    </row>
    <row r="1650" spans="1:7">
      <c r="A1650" s="71">
        <v>529</v>
      </c>
      <c r="B1650" s="60">
        <v>2180</v>
      </c>
      <c r="C1650" s="1">
        <v>69.121847000000002</v>
      </c>
      <c r="D1650" s="70">
        <v>0.32103162222818177</v>
      </c>
      <c r="E1650" t="b">
        <f>EXACT(Anketa!$E$5,'Biotopi poligonos'!A1650)</f>
        <v>0</v>
      </c>
      <c r="F1650" t="str">
        <f>IF(E1650=TRUE,COUNTIF($E$3:E1650,TRUE),"")</f>
        <v/>
      </c>
      <c r="G1650" t="str">
        <f>IFERROR(INDEX($B$3:$B$1772,MATCH(ROWS($F$3:F1650),$F$3:$F$1772,0)),"")</f>
        <v/>
      </c>
    </row>
    <row r="1651" spans="1:7">
      <c r="A1651" s="71">
        <v>529</v>
      </c>
      <c r="B1651" s="60">
        <v>2190</v>
      </c>
      <c r="C1651" s="1">
        <v>0.55263700000000004</v>
      </c>
      <c r="D1651" s="70">
        <v>2.5666842006307456E-3</v>
      </c>
      <c r="E1651" t="b">
        <f>EXACT(Anketa!$E$5,'Biotopi poligonos'!A1651)</f>
        <v>0</v>
      </c>
      <c r="F1651" t="str">
        <f>IF(E1651=TRUE,COUNTIF($E$3:E1651,TRUE),"")</f>
        <v/>
      </c>
      <c r="G1651" t="str">
        <f>IFERROR(INDEX($B$3:$B$1772,MATCH(ROWS($F$3:F1651),$F$3:$F$1772,0)),"")</f>
        <v/>
      </c>
    </row>
    <row r="1652" spans="1:7">
      <c r="A1652" s="71">
        <v>529</v>
      </c>
      <c r="B1652" s="60">
        <v>2320</v>
      </c>
      <c r="C1652" s="1">
        <v>2.3543999999999999E-2</v>
      </c>
      <c r="D1652" s="70">
        <v>1.0934847435052351E-4</v>
      </c>
      <c r="E1652" t="b">
        <f>EXACT(Anketa!$E$5,'Biotopi poligonos'!A1652)</f>
        <v>0</v>
      </c>
      <c r="F1652" t="str">
        <f>IF(E1652=TRUE,COUNTIF($E$3:E1652,TRUE),"")</f>
        <v/>
      </c>
      <c r="G1652" t="str">
        <f>IFERROR(INDEX($B$3:$B$1772,MATCH(ROWS($F$3:F1652),$F$3:$F$1772,0)),"")</f>
        <v/>
      </c>
    </row>
    <row r="1653" spans="1:7">
      <c r="A1653" s="71">
        <v>529</v>
      </c>
      <c r="B1653" s="60">
        <v>3260</v>
      </c>
      <c r="C1653" s="1">
        <v>0.144015</v>
      </c>
      <c r="D1653" s="70">
        <v>6.6886767471927651E-4</v>
      </c>
      <c r="E1653" t="b">
        <f>EXACT(Anketa!$E$5,'Biotopi poligonos'!A1653)</f>
        <v>0</v>
      </c>
      <c r="F1653" t="str">
        <f>IF(E1653=TRUE,COUNTIF($E$3:E1653,TRUE),"")</f>
        <v/>
      </c>
      <c r="G1653" t="str">
        <f>IFERROR(INDEX($B$3:$B$1772,MATCH(ROWS($F$3:F1653),$F$3:$F$1772,0)),"")</f>
        <v/>
      </c>
    </row>
    <row r="1654" spans="1:7">
      <c r="A1654" s="71">
        <v>529</v>
      </c>
      <c r="B1654" s="60" t="s">
        <v>154</v>
      </c>
      <c r="C1654" s="1">
        <v>47.460917000000002</v>
      </c>
      <c r="D1654" s="70">
        <v>0.2204289358319243</v>
      </c>
      <c r="E1654" t="b">
        <f>EXACT(Anketa!$E$5,'Biotopi poligonos'!A1654)</f>
        <v>0</v>
      </c>
      <c r="F1654" t="str">
        <f>IF(E1654=TRUE,COUNTIF($E$3:E1654,TRUE),"")</f>
        <v/>
      </c>
      <c r="G1654" t="str">
        <f>IFERROR(INDEX($B$3:$B$1772,MATCH(ROWS($F$3:F1654),$F$3:$F$1772,0)),"")</f>
        <v/>
      </c>
    </row>
    <row r="1655" spans="1:7">
      <c r="A1655" s="71">
        <v>529</v>
      </c>
      <c r="B1655" s="60" t="s">
        <v>148</v>
      </c>
      <c r="C1655" s="1">
        <v>0.88698900000000003</v>
      </c>
      <c r="D1655" s="70">
        <v>4.1195588649208508E-3</v>
      </c>
      <c r="E1655" t="b">
        <f>EXACT(Anketa!$E$5,'Biotopi poligonos'!A1655)</f>
        <v>0</v>
      </c>
      <c r="F1655" t="str">
        <f>IF(E1655=TRUE,COUNTIF($E$3:E1655,TRUE),"")</f>
        <v/>
      </c>
      <c r="G1655" t="str">
        <f>IFERROR(INDEX($B$3:$B$1772,MATCH(ROWS($F$3:F1655),$F$3:$F$1772,0)),"")</f>
        <v/>
      </c>
    </row>
    <row r="1656" spans="1:7">
      <c r="A1656" s="71">
        <v>529</v>
      </c>
      <c r="B1656" s="60" t="s">
        <v>150</v>
      </c>
      <c r="C1656" s="1">
        <v>37.424954999999997</v>
      </c>
      <c r="D1656" s="70">
        <v>0.17381760668905014</v>
      </c>
      <c r="E1656" t="b">
        <f>EXACT(Anketa!$E$5,'Biotopi poligonos'!A1656)</f>
        <v>0</v>
      </c>
      <c r="F1656" t="str">
        <f>IF(E1656=TRUE,COUNTIF($E$3:E1656,TRUE),"")</f>
        <v/>
      </c>
      <c r="G1656" t="str">
        <f>IFERROR(INDEX($B$3:$B$1772,MATCH(ROWS($F$3:F1656),$F$3:$F$1772,0)),"")</f>
        <v/>
      </c>
    </row>
    <row r="1657" spans="1:7">
      <c r="A1657" s="71">
        <v>529</v>
      </c>
      <c r="B1657" s="60" t="s">
        <v>151</v>
      </c>
      <c r="C1657" s="1">
        <v>30.746348000000001</v>
      </c>
      <c r="D1657" s="70">
        <v>0.14279927988660679</v>
      </c>
      <c r="E1657" t="b">
        <f>EXACT(Anketa!$E$5,'Biotopi poligonos'!A1657)</f>
        <v>0</v>
      </c>
      <c r="F1657" t="str">
        <f>IF(E1657=TRUE,COUNTIF($E$3:E1657,TRUE),"")</f>
        <v/>
      </c>
      <c r="G1657" t="str">
        <f>IFERROR(INDEX($B$3:$B$1772,MATCH(ROWS($F$3:F1657),$F$3:$F$1772,0)),"")</f>
        <v/>
      </c>
    </row>
    <row r="1658" spans="1:7">
      <c r="A1658" s="71">
        <v>530</v>
      </c>
      <c r="B1658" s="60">
        <v>3260</v>
      </c>
      <c r="C1658" s="1">
        <v>9.2934000000000003E-2</v>
      </c>
      <c r="D1658" s="70">
        <v>1.4694391474564966E-3</v>
      </c>
      <c r="E1658" t="b">
        <f>EXACT(Anketa!$E$5,'Biotopi poligonos'!A1658)</f>
        <v>0</v>
      </c>
      <c r="F1658" t="str">
        <f>IF(E1658=TRUE,COUNTIF($E$3:E1658,TRUE),"")</f>
        <v/>
      </c>
      <c r="G1658" t="str">
        <f>IFERROR(INDEX($B$3:$B$1772,MATCH(ROWS($F$3:F1658),$F$3:$F$1772,0)),"")</f>
        <v/>
      </c>
    </row>
    <row r="1659" spans="1:7">
      <c r="A1659" s="71">
        <v>530</v>
      </c>
      <c r="B1659" s="60" t="s">
        <v>153</v>
      </c>
      <c r="C1659" s="1">
        <v>54.294241999999997</v>
      </c>
      <c r="D1659" s="70">
        <v>0.85848112290740419</v>
      </c>
      <c r="E1659" t="b">
        <f>EXACT(Anketa!$E$5,'Biotopi poligonos'!A1659)</f>
        <v>0</v>
      </c>
      <c r="F1659" t="str">
        <f>IF(E1659=TRUE,COUNTIF($E$3:E1659,TRUE),"")</f>
        <v/>
      </c>
      <c r="G1659" t="str">
        <f>IFERROR(INDEX($B$3:$B$1772,MATCH(ROWS($F$3:F1659),$F$3:$F$1772,0)),"")</f>
        <v/>
      </c>
    </row>
    <row r="1660" spans="1:7">
      <c r="A1660" s="71">
        <v>534</v>
      </c>
      <c r="B1660" s="60">
        <v>8220</v>
      </c>
      <c r="C1660" s="1">
        <v>9.7196000000000005E-2</v>
      </c>
      <c r="D1660" s="70">
        <v>4.4730092713375124E-3</v>
      </c>
      <c r="E1660" t="b">
        <f>EXACT(Anketa!$E$5,'Biotopi poligonos'!A1660)</f>
        <v>0</v>
      </c>
      <c r="F1660" t="str">
        <f>IF(E1660=TRUE,COUNTIF($E$3:E1660,TRUE),"")</f>
        <v/>
      </c>
      <c r="G1660" t="str">
        <f>IFERROR(INDEX($B$3:$B$1772,MATCH(ROWS($F$3:F1660),$F$3:$F$1772,0)),"")</f>
        <v/>
      </c>
    </row>
    <row r="1661" spans="1:7">
      <c r="A1661" s="71">
        <v>534</v>
      </c>
      <c r="B1661" s="60">
        <v>8310</v>
      </c>
      <c r="C1661" s="1">
        <v>4.5560000000000002E-3</v>
      </c>
      <c r="D1661" s="70">
        <v>2.0966943331221147E-4</v>
      </c>
      <c r="E1661" t="b">
        <f>EXACT(Anketa!$E$5,'Biotopi poligonos'!A1661)</f>
        <v>0</v>
      </c>
      <c r="F1661" t="str">
        <f>IF(E1661=TRUE,COUNTIF($E$3:E1661,TRUE),"")</f>
        <v/>
      </c>
      <c r="G1661" t="str">
        <f>IFERROR(INDEX($B$3:$B$1772,MATCH(ROWS($F$3:F1661),$F$3:$F$1772,0)),"")</f>
        <v/>
      </c>
    </row>
    <row r="1662" spans="1:7">
      <c r="A1662" s="71">
        <v>534</v>
      </c>
      <c r="B1662" s="60">
        <v>9050</v>
      </c>
      <c r="C1662" s="1">
        <v>1.055938</v>
      </c>
      <c r="D1662" s="70">
        <v>4.8594802913263818E-2</v>
      </c>
      <c r="E1662" t="b">
        <f>EXACT(Anketa!$E$5,'Biotopi poligonos'!A1662)</f>
        <v>0</v>
      </c>
      <c r="F1662" t="str">
        <f>IF(E1662=TRUE,COUNTIF($E$3:E1662,TRUE),"")</f>
        <v/>
      </c>
      <c r="G1662" t="str">
        <f>IFERROR(INDEX($B$3:$B$1772,MATCH(ROWS($F$3:F1662),$F$3:$F$1772,0)),"")</f>
        <v/>
      </c>
    </row>
    <row r="1663" spans="1:7">
      <c r="A1663" s="71">
        <v>534</v>
      </c>
      <c r="B1663" s="60" t="s">
        <v>158</v>
      </c>
      <c r="C1663" s="1">
        <v>3.8945340000000002</v>
      </c>
      <c r="D1663" s="70">
        <v>0.17922843213238371</v>
      </c>
      <c r="E1663" t="b">
        <f>EXACT(Anketa!$E$5,'Biotopi poligonos'!A1663)</f>
        <v>0</v>
      </c>
      <c r="F1663" t="str">
        <f>IF(E1663=TRUE,COUNTIF($E$3:E1663,TRUE),"")</f>
        <v/>
      </c>
      <c r="G1663" t="str">
        <f>IFERROR(INDEX($B$3:$B$1772,MATCH(ROWS($F$3:F1663),$F$3:$F$1772,0)),"")</f>
        <v/>
      </c>
    </row>
    <row r="1664" spans="1:7">
      <c r="A1664" s="71">
        <v>535</v>
      </c>
      <c r="B1664" s="60">
        <v>3260</v>
      </c>
      <c r="C1664" s="1">
        <v>2.9118379999999999</v>
      </c>
      <c r="D1664" s="70">
        <v>1.030198769407931E-2</v>
      </c>
      <c r="E1664" t="b">
        <f>EXACT(Anketa!$E$5,'Biotopi poligonos'!A1664)</f>
        <v>0</v>
      </c>
      <c r="F1664" t="str">
        <f>IF(E1664=TRUE,COUNTIF($E$3:E1664,TRUE),"")</f>
        <v/>
      </c>
      <c r="G1664" t="str">
        <f>IFERROR(INDEX($B$3:$B$1772,MATCH(ROWS($F$3:F1664),$F$3:$F$1772,0)),"")</f>
        <v/>
      </c>
    </row>
    <row r="1665" spans="1:7">
      <c r="A1665" s="71">
        <v>535</v>
      </c>
      <c r="B1665" s="60" t="s">
        <v>153</v>
      </c>
      <c r="C1665" s="1">
        <v>3.6645639999999999</v>
      </c>
      <c r="D1665" s="70">
        <v>1.2965107685306001E-2</v>
      </c>
      <c r="E1665" t="b">
        <f>EXACT(Anketa!$E$5,'Biotopi poligonos'!A1665)</f>
        <v>0</v>
      </c>
      <c r="F1665" t="str">
        <f>IF(E1665=TRUE,COUNTIF($E$3:E1665,TRUE),"")</f>
        <v/>
      </c>
      <c r="G1665" t="str">
        <f>IFERROR(INDEX($B$3:$B$1772,MATCH(ROWS($F$3:F1665),$F$3:$F$1772,0)),"")</f>
        <v/>
      </c>
    </row>
    <row r="1666" spans="1:7">
      <c r="A1666" s="71">
        <v>535</v>
      </c>
      <c r="B1666" s="60">
        <v>6450</v>
      </c>
      <c r="C1666" s="1">
        <v>1.303496</v>
      </c>
      <c r="D1666" s="70">
        <v>4.6117262537550526E-3</v>
      </c>
      <c r="E1666" t="b">
        <f>EXACT(Anketa!$E$5,'Biotopi poligonos'!A1666)</f>
        <v>0</v>
      </c>
      <c r="F1666" t="str">
        <f>IF(E1666=TRUE,COUNTIF($E$3:E1666,TRUE),"")</f>
        <v/>
      </c>
      <c r="G1666" t="str">
        <f>IFERROR(INDEX($B$3:$B$1772,MATCH(ROWS($F$3:F1666),$F$3:$F$1772,0)),"")</f>
        <v/>
      </c>
    </row>
    <row r="1667" spans="1:7">
      <c r="A1667" s="71">
        <v>535</v>
      </c>
      <c r="B1667" s="60">
        <v>7160</v>
      </c>
      <c r="C1667" s="1">
        <v>0.237122</v>
      </c>
      <c r="D1667" s="70">
        <v>8.3892988758147748E-4</v>
      </c>
      <c r="E1667" t="b">
        <f>EXACT(Anketa!$E$5,'Biotopi poligonos'!A1667)</f>
        <v>0</v>
      </c>
      <c r="F1667" t="str">
        <f>IF(E1667=TRUE,COUNTIF($E$3:E1667,TRUE),"")</f>
        <v/>
      </c>
      <c r="G1667" t="str">
        <f>IFERROR(INDEX($B$3:$B$1772,MATCH(ROWS($F$3:F1667),$F$3:$F$1772,0)),"")</f>
        <v/>
      </c>
    </row>
    <row r="1668" spans="1:7">
      <c r="A1668" s="71">
        <v>535</v>
      </c>
      <c r="B1668" s="60">
        <v>8310</v>
      </c>
      <c r="C1668" s="1">
        <v>5.4000000000000001E-4</v>
      </c>
      <c r="D1668" s="70">
        <v>1.9105023544588772E-6</v>
      </c>
      <c r="E1668" t="b">
        <f>EXACT(Anketa!$E$5,'Biotopi poligonos'!A1668)</f>
        <v>0</v>
      </c>
      <c r="F1668" t="str">
        <f>IF(E1668=TRUE,COUNTIF($E$3:E1668,TRUE),"")</f>
        <v/>
      </c>
      <c r="G1668" t="str">
        <f>IFERROR(INDEX($B$3:$B$1772,MATCH(ROWS($F$3:F1668),$F$3:$F$1772,0)),"")</f>
        <v/>
      </c>
    </row>
    <row r="1669" spans="1:7">
      <c r="A1669" s="71">
        <v>535</v>
      </c>
      <c r="B1669" s="60" t="s">
        <v>148</v>
      </c>
      <c r="C1669" s="1">
        <v>4.2607819999999998</v>
      </c>
      <c r="D1669" s="70">
        <v>1.5074507486733339E-2</v>
      </c>
      <c r="E1669" t="b">
        <f>EXACT(Anketa!$E$5,'Biotopi poligonos'!A1669)</f>
        <v>0</v>
      </c>
      <c r="F1669" t="str">
        <f>IF(E1669=TRUE,COUNTIF($E$3:E1669,TRUE),"")</f>
        <v/>
      </c>
      <c r="G1669" t="str">
        <f>IFERROR(INDEX($B$3:$B$1772,MATCH(ROWS($F$3:F1669),$F$3:$F$1772,0)),"")</f>
        <v/>
      </c>
    </row>
    <row r="1670" spans="1:7">
      <c r="A1670" s="71">
        <v>535</v>
      </c>
      <c r="B1670" s="60">
        <v>9050</v>
      </c>
      <c r="C1670" s="1">
        <v>4.748291</v>
      </c>
      <c r="D1670" s="70">
        <v>1.6799298398436843E-2</v>
      </c>
      <c r="E1670" t="b">
        <f>EXACT(Anketa!$E$5,'Biotopi poligonos'!A1670)</f>
        <v>0</v>
      </c>
      <c r="F1670" t="str">
        <f>IF(E1670=TRUE,COUNTIF($E$3:E1670,TRUE),"")</f>
        <v/>
      </c>
      <c r="G1670" t="str">
        <f>IFERROR(INDEX($B$3:$B$1772,MATCH(ROWS($F$3:F1670),$F$3:$F$1772,0)),"")</f>
        <v/>
      </c>
    </row>
    <row r="1671" spans="1:7">
      <c r="A1671" s="71">
        <v>536</v>
      </c>
      <c r="B1671" s="60">
        <v>3260</v>
      </c>
      <c r="C1671" s="1">
        <v>0.28067599999999998</v>
      </c>
      <c r="D1671" s="70">
        <v>1.9244958531350401E-3</v>
      </c>
      <c r="E1671" t="b">
        <f>EXACT(Anketa!$E$5,'Biotopi poligonos'!A1671)</f>
        <v>0</v>
      </c>
      <c r="F1671" t="str">
        <f>IF(E1671=TRUE,COUNTIF($E$3:E1671,TRUE),"")</f>
        <v/>
      </c>
      <c r="G1671" t="str">
        <f>IFERROR(INDEX($B$3:$B$1772,MATCH(ROWS($F$3:F1671),$F$3:$F$1772,0)),"")</f>
        <v/>
      </c>
    </row>
    <row r="1672" spans="1:7">
      <c r="A1672" s="71">
        <v>536</v>
      </c>
      <c r="B1672" s="60" t="s">
        <v>156</v>
      </c>
      <c r="C1672" s="1">
        <v>0.358406</v>
      </c>
      <c r="D1672" s="70">
        <v>2.4574629136040033E-3</v>
      </c>
      <c r="E1672" t="b">
        <f>EXACT(Anketa!$E$5,'Biotopi poligonos'!A1672)</f>
        <v>0</v>
      </c>
      <c r="F1672" t="str">
        <f>IF(E1672=TRUE,COUNTIF($E$3:E1672,TRUE),"")</f>
        <v/>
      </c>
      <c r="G1672" t="str">
        <f>IFERROR(INDEX($B$3:$B$1772,MATCH(ROWS($F$3:F1672),$F$3:$F$1772,0)),"")</f>
        <v/>
      </c>
    </row>
    <row r="1673" spans="1:7">
      <c r="A1673" s="71">
        <v>536</v>
      </c>
      <c r="B1673" s="60" t="s">
        <v>153</v>
      </c>
      <c r="C1673" s="1">
        <v>2.182963</v>
      </c>
      <c r="D1673" s="70">
        <v>1.4967803592210329E-2</v>
      </c>
      <c r="E1673" t="b">
        <f>EXACT(Anketa!$E$5,'Biotopi poligonos'!A1673)</f>
        <v>0</v>
      </c>
      <c r="F1673" t="str">
        <f>IF(E1673=TRUE,COUNTIF($E$3:E1673,TRUE),"")</f>
        <v/>
      </c>
      <c r="G1673" t="str">
        <f>IFERROR(INDEX($B$3:$B$1772,MATCH(ROWS($F$3:F1673),$F$3:$F$1772,0)),"")</f>
        <v/>
      </c>
    </row>
    <row r="1674" spans="1:7">
      <c r="A1674" s="71">
        <v>536</v>
      </c>
      <c r="B1674" s="60">
        <v>6410</v>
      </c>
      <c r="C1674" s="1">
        <v>2.6685629999999998</v>
      </c>
      <c r="D1674" s="70">
        <v>1.8297390682956868E-2</v>
      </c>
      <c r="E1674" t="b">
        <f>EXACT(Anketa!$E$5,'Biotopi poligonos'!A1674)</f>
        <v>0</v>
      </c>
      <c r="F1674" t="str">
        <f>IF(E1674=TRUE,COUNTIF($E$3:E1674,TRUE),"")</f>
        <v/>
      </c>
      <c r="G1674" t="str">
        <f>IFERROR(INDEX($B$3:$B$1772,MATCH(ROWS($F$3:F1674),$F$3:$F$1772,0)),"")</f>
        <v/>
      </c>
    </row>
    <row r="1675" spans="1:7">
      <c r="A1675" s="71">
        <v>536</v>
      </c>
      <c r="B1675" s="60">
        <v>6450</v>
      </c>
      <c r="C1675" s="1">
        <v>3.2002229999999998</v>
      </c>
      <c r="D1675" s="70">
        <v>2.1942794868842999E-2</v>
      </c>
      <c r="E1675" t="b">
        <f>EXACT(Anketa!$E$5,'Biotopi poligonos'!A1675)</f>
        <v>0</v>
      </c>
      <c r="F1675" t="str">
        <f>IF(E1675=TRUE,COUNTIF($E$3:E1675,TRUE),"")</f>
        <v/>
      </c>
      <c r="G1675" t="str">
        <f>IFERROR(INDEX($B$3:$B$1772,MATCH(ROWS($F$3:F1675),$F$3:$F$1772,0)),"")</f>
        <v/>
      </c>
    </row>
    <row r="1676" spans="1:7">
      <c r="A1676" s="71">
        <v>536</v>
      </c>
      <c r="B1676" s="60">
        <v>6510</v>
      </c>
      <c r="C1676" s="1">
        <v>1.1589799999999999</v>
      </c>
      <c r="D1676" s="70">
        <v>7.9467150873834911E-3</v>
      </c>
      <c r="E1676" t="b">
        <f>EXACT(Anketa!$E$5,'Biotopi poligonos'!A1676)</f>
        <v>0</v>
      </c>
      <c r="F1676" t="str">
        <f>IF(E1676=TRUE,COUNTIF($E$3:E1676,TRUE),"")</f>
        <v/>
      </c>
      <c r="G1676" t="str">
        <f>IFERROR(INDEX($B$3:$B$1772,MATCH(ROWS($F$3:F1676),$F$3:$F$1772,0)),"")</f>
        <v/>
      </c>
    </row>
    <row r="1677" spans="1:7">
      <c r="A1677" s="71">
        <v>536</v>
      </c>
      <c r="B1677" s="60" t="s">
        <v>148</v>
      </c>
      <c r="C1677" s="1">
        <v>2.233171</v>
      </c>
      <c r="D1677" s="70">
        <v>1.5312062053190977E-2</v>
      </c>
      <c r="E1677" t="b">
        <f>EXACT(Anketa!$E$5,'Biotopi poligonos'!A1677)</f>
        <v>0</v>
      </c>
      <c r="F1677" t="str">
        <f>IF(E1677=TRUE,COUNTIF($E$3:E1677,TRUE),"")</f>
        <v/>
      </c>
      <c r="G1677" t="str">
        <f>IFERROR(INDEX($B$3:$B$1772,MATCH(ROWS($F$3:F1677),$F$3:$F$1772,0)),"")</f>
        <v/>
      </c>
    </row>
    <row r="1678" spans="1:7">
      <c r="A1678" s="71">
        <v>536</v>
      </c>
      <c r="B1678" s="60" t="s">
        <v>151</v>
      </c>
      <c r="C1678" s="1">
        <v>0.223528</v>
      </c>
      <c r="D1678" s="70">
        <v>1.5326522718706597E-3</v>
      </c>
      <c r="E1678" t="b">
        <f>EXACT(Anketa!$E$5,'Biotopi poligonos'!A1678)</f>
        <v>0</v>
      </c>
      <c r="F1678" t="str">
        <f>IF(E1678=TRUE,COUNTIF($E$3:E1678,TRUE),"")</f>
        <v/>
      </c>
      <c r="G1678" t="str">
        <f>IFERROR(INDEX($B$3:$B$1772,MATCH(ROWS($F$3:F1678),$F$3:$F$1772,0)),"")</f>
        <v/>
      </c>
    </row>
    <row r="1679" spans="1:7">
      <c r="A1679" s="71">
        <v>538</v>
      </c>
      <c r="B1679" s="60">
        <v>3260</v>
      </c>
      <c r="C1679" s="1">
        <v>19.050301000000001</v>
      </c>
      <c r="D1679" s="70">
        <v>1.4179810806783214E-2</v>
      </c>
      <c r="E1679" t="b">
        <f>EXACT(Anketa!$E$5,'Biotopi poligonos'!A1679)</f>
        <v>0</v>
      </c>
      <c r="F1679" t="str">
        <f>IF(E1679=TRUE,COUNTIF($E$3:E1679,TRUE),"")</f>
        <v/>
      </c>
      <c r="G1679" t="str">
        <f>IFERROR(INDEX($B$3:$B$1772,MATCH(ROWS($F$3:F1679),$F$3:$F$1772,0)),"")</f>
        <v/>
      </c>
    </row>
    <row r="1680" spans="1:7">
      <c r="A1680" s="71">
        <v>538</v>
      </c>
      <c r="B1680" s="60">
        <v>6210</v>
      </c>
      <c r="C1680" s="1">
        <v>2.2876650000000001</v>
      </c>
      <c r="D1680" s="70">
        <v>1.7027897296373281E-3</v>
      </c>
      <c r="E1680" t="b">
        <f>EXACT(Anketa!$E$5,'Biotopi poligonos'!A1680)</f>
        <v>0</v>
      </c>
      <c r="F1680" t="str">
        <f>IF(E1680=TRUE,COUNTIF($E$3:E1680,TRUE),"")</f>
        <v/>
      </c>
      <c r="G1680" t="str">
        <f>IFERROR(INDEX($B$3:$B$1772,MATCH(ROWS($F$3:F1680),$F$3:$F$1772,0)),"")</f>
        <v/>
      </c>
    </row>
    <row r="1681" spans="1:7">
      <c r="A1681" s="71">
        <v>538</v>
      </c>
      <c r="B1681" s="60" t="s">
        <v>156</v>
      </c>
      <c r="C1681" s="1">
        <v>0.50903600000000004</v>
      </c>
      <c r="D1681" s="70">
        <v>3.7889344498240216E-4</v>
      </c>
      <c r="E1681" t="b">
        <f>EXACT(Anketa!$E$5,'Biotopi poligonos'!A1681)</f>
        <v>0</v>
      </c>
      <c r="F1681" t="str">
        <f>IF(E1681=TRUE,COUNTIF($E$3:E1681,TRUE),"")</f>
        <v/>
      </c>
      <c r="G1681" t="str">
        <f>IFERROR(INDEX($B$3:$B$1772,MATCH(ROWS($F$3:F1681),$F$3:$F$1772,0)),"")</f>
        <v/>
      </c>
    </row>
    <row r="1682" spans="1:7">
      <c r="A1682" s="71">
        <v>538</v>
      </c>
      <c r="B1682" s="60" t="s">
        <v>153</v>
      </c>
      <c r="C1682" s="1">
        <v>4.1043589999999996</v>
      </c>
      <c r="D1682" s="70">
        <v>3.0550191360817834E-3</v>
      </c>
      <c r="E1682" t="b">
        <f>EXACT(Anketa!$E$5,'Biotopi poligonos'!A1682)</f>
        <v>0</v>
      </c>
      <c r="F1682" t="str">
        <f>IF(E1682=TRUE,COUNTIF($E$3:E1682,TRUE),"")</f>
        <v/>
      </c>
      <c r="G1682" t="str">
        <f>IFERROR(INDEX($B$3:$B$1772,MATCH(ROWS($F$3:F1682),$F$3:$F$1772,0)),"")</f>
        <v/>
      </c>
    </row>
    <row r="1683" spans="1:7">
      <c r="A1683" s="71">
        <v>538</v>
      </c>
      <c r="B1683" s="60">
        <v>6510</v>
      </c>
      <c r="C1683" s="1">
        <v>6.2874080000000001</v>
      </c>
      <c r="D1683" s="70">
        <v>4.6799394878356635E-3</v>
      </c>
      <c r="E1683" t="b">
        <f>EXACT(Anketa!$E$5,'Biotopi poligonos'!A1683)</f>
        <v>0</v>
      </c>
      <c r="F1683" t="str">
        <f>IF(E1683=TRUE,COUNTIF($E$3:E1683,TRUE),"")</f>
        <v/>
      </c>
      <c r="G1683" t="str">
        <f>IFERROR(INDEX($B$3:$B$1772,MATCH(ROWS($F$3:F1683),$F$3:$F$1772,0)),"")</f>
        <v/>
      </c>
    </row>
    <row r="1684" spans="1:7">
      <c r="A1684" s="71">
        <v>538</v>
      </c>
      <c r="B1684" s="60" t="s">
        <v>148</v>
      </c>
      <c r="C1684" s="1">
        <v>6.8217829999999999</v>
      </c>
      <c r="D1684" s="70">
        <v>5.0776936440495093E-3</v>
      </c>
      <c r="E1684" t="b">
        <f>EXACT(Anketa!$E$5,'Biotopi poligonos'!A1684)</f>
        <v>0</v>
      </c>
      <c r="F1684" t="str">
        <f>IF(E1684=TRUE,COUNTIF($E$3:E1684,TRUE),"")</f>
        <v/>
      </c>
      <c r="G1684" t="str">
        <f>IFERROR(INDEX($B$3:$B$1772,MATCH(ROWS($F$3:F1684),$F$3:$F$1772,0)),"")</f>
        <v/>
      </c>
    </row>
    <row r="1685" spans="1:7">
      <c r="A1685" s="71">
        <v>538</v>
      </c>
      <c r="B1685" s="60">
        <v>9050</v>
      </c>
      <c r="C1685" s="1">
        <v>5.5260049999999996</v>
      </c>
      <c r="D1685" s="70">
        <v>4.1132003855129671E-3</v>
      </c>
      <c r="E1685" t="b">
        <f>EXACT(Anketa!$E$5,'Biotopi poligonos'!A1685)</f>
        <v>0</v>
      </c>
      <c r="F1685" t="str">
        <f>IF(E1685=TRUE,COUNTIF($E$3:E1685,TRUE),"")</f>
        <v/>
      </c>
      <c r="G1685" t="str">
        <f>IFERROR(INDEX($B$3:$B$1772,MATCH(ROWS($F$3:F1685),$F$3:$F$1772,0)),"")</f>
        <v/>
      </c>
    </row>
    <row r="1686" spans="1:7">
      <c r="A1686" s="71">
        <v>538</v>
      </c>
      <c r="B1686" s="60" t="s">
        <v>158</v>
      </c>
      <c r="C1686" s="1">
        <v>2.594865</v>
      </c>
      <c r="D1686" s="70">
        <v>1.9314495224586491E-3</v>
      </c>
      <c r="E1686" t="b">
        <f>EXACT(Anketa!$E$5,'Biotopi poligonos'!A1686)</f>
        <v>0</v>
      </c>
      <c r="F1686" t="str">
        <f>IF(E1686=TRUE,COUNTIF($E$3:E1686,TRUE),"")</f>
        <v/>
      </c>
      <c r="G1686" t="str">
        <f>IFERROR(INDEX($B$3:$B$1772,MATCH(ROWS($F$3:F1686),$F$3:$F$1772,0)),"")</f>
        <v/>
      </c>
    </row>
    <row r="1687" spans="1:7">
      <c r="A1687" s="71">
        <v>538</v>
      </c>
      <c r="B1687" s="60" t="s">
        <v>151</v>
      </c>
      <c r="C1687" s="1">
        <v>4.6452020000000003</v>
      </c>
      <c r="D1687" s="70">
        <v>3.4575876527772973E-3</v>
      </c>
      <c r="E1687" t="b">
        <f>EXACT(Anketa!$E$5,'Biotopi poligonos'!A1687)</f>
        <v>0</v>
      </c>
      <c r="F1687" t="str">
        <f>IF(E1687=TRUE,COUNTIF($E$3:E1687,TRUE),"")</f>
        <v/>
      </c>
      <c r="G1687" t="str">
        <f>IFERROR(INDEX($B$3:$B$1772,MATCH(ROWS($F$3:F1687),$F$3:$F$1772,0)),"")</f>
        <v/>
      </c>
    </row>
    <row r="1688" spans="1:7">
      <c r="A1688" s="71">
        <v>539</v>
      </c>
      <c r="B1688" s="60">
        <v>3260</v>
      </c>
      <c r="C1688" s="1">
        <v>0.22209100000000001</v>
      </c>
      <c r="D1688" s="70">
        <v>1.1396439131943468E-3</v>
      </c>
      <c r="E1688" t="b">
        <f>EXACT(Anketa!$E$5,'Biotopi poligonos'!A1688)</f>
        <v>0</v>
      </c>
      <c r="F1688" t="str">
        <f>IF(E1688=TRUE,COUNTIF($E$3:E1688,TRUE),"")</f>
        <v/>
      </c>
      <c r="G1688" t="str">
        <f>IFERROR(INDEX($B$3:$B$1772,MATCH(ROWS($F$3:F1688),$F$3:$F$1772,0)),"")</f>
        <v/>
      </c>
    </row>
    <row r="1689" spans="1:7">
      <c r="A1689" s="71">
        <v>539</v>
      </c>
      <c r="B1689" s="60" t="s">
        <v>153</v>
      </c>
      <c r="C1689" s="1">
        <v>19.251919000000001</v>
      </c>
      <c r="D1689" s="70">
        <v>9.8789830770542694E-2</v>
      </c>
      <c r="E1689" t="b">
        <f>EXACT(Anketa!$E$5,'Biotopi poligonos'!A1689)</f>
        <v>0</v>
      </c>
      <c r="F1689" t="str">
        <f>IF(E1689=TRUE,COUNTIF($E$3:E1689,TRUE),"")</f>
        <v/>
      </c>
      <c r="G1689" t="str">
        <f>IFERROR(INDEX($B$3:$B$1772,MATCH(ROWS($F$3:F1689),$F$3:$F$1772,0)),"")</f>
        <v/>
      </c>
    </row>
    <row r="1690" spans="1:7">
      <c r="A1690" s="71">
        <v>539</v>
      </c>
      <c r="B1690" s="60">
        <v>6450</v>
      </c>
      <c r="C1690" s="1">
        <v>3.0265309999999999</v>
      </c>
      <c r="D1690" s="70">
        <v>1.5530425061096574E-2</v>
      </c>
      <c r="E1690" t="b">
        <f>EXACT(Anketa!$E$5,'Biotopi poligonos'!A1690)</f>
        <v>0</v>
      </c>
      <c r="F1690" t="str">
        <f>IF(E1690=TRUE,COUNTIF($E$3:E1690,TRUE),"")</f>
        <v/>
      </c>
      <c r="G1690" t="str">
        <f>IFERROR(INDEX($B$3:$B$1772,MATCH(ROWS($F$3:F1690),$F$3:$F$1772,0)),"")</f>
        <v/>
      </c>
    </row>
    <row r="1691" spans="1:7">
      <c r="A1691" s="71">
        <v>539</v>
      </c>
      <c r="B1691" s="60" t="s">
        <v>154</v>
      </c>
      <c r="C1691" s="1">
        <v>0.89892399999999995</v>
      </c>
      <c r="D1691" s="70">
        <v>4.6127635294735715E-3</v>
      </c>
      <c r="E1691" t="b">
        <f>EXACT(Anketa!$E$5,'Biotopi poligonos'!A1691)</f>
        <v>0</v>
      </c>
      <c r="F1691" t="str">
        <f>IF(E1691=TRUE,COUNTIF($E$3:E1691,TRUE),"")</f>
        <v/>
      </c>
      <c r="G1691" t="str">
        <f>IFERROR(INDEX($B$3:$B$1772,MATCH(ROWS($F$3:F1691),$F$3:$F$1772,0)),"")</f>
        <v/>
      </c>
    </row>
    <row r="1692" spans="1:7">
      <c r="A1692" s="71">
        <v>539</v>
      </c>
      <c r="B1692" s="60">
        <v>7160</v>
      </c>
      <c r="C1692" s="1">
        <v>3.81643</v>
      </c>
      <c r="D1692" s="70">
        <v>1.9583734683676066E-2</v>
      </c>
      <c r="E1692" t="b">
        <f>EXACT(Anketa!$E$5,'Biotopi poligonos'!A1692)</f>
        <v>0</v>
      </c>
      <c r="F1692" t="str">
        <f>IF(E1692=TRUE,COUNTIF($E$3:E1692,TRUE),"")</f>
        <v/>
      </c>
      <c r="G1692" t="str">
        <f>IFERROR(INDEX($B$3:$B$1772,MATCH(ROWS($F$3:F1692),$F$3:$F$1772,0)),"")</f>
        <v/>
      </c>
    </row>
    <row r="1693" spans="1:7">
      <c r="A1693" s="71">
        <v>539</v>
      </c>
      <c r="B1693" s="60" t="s">
        <v>148</v>
      </c>
      <c r="C1693" s="1">
        <v>7.205762</v>
      </c>
      <c r="D1693" s="70">
        <v>3.6975846852088212E-2</v>
      </c>
      <c r="E1693" t="b">
        <f>EXACT(Anketa!$E$5,'Biotopi poligonos'!A1693)</f>
        <v>0</v>
      </c>
      <c r="F1693" t="str">
        <f>IF(E1693=TRUE,COUNTIF($E$3:E1693,TRUE),"")</f>
        <v/>
      </c>
      <c r="G1693" t="str">
        <f>IFERROR(INDEX($B$3:$B$1772,MATCH(ROWS($F$3:F1693),$F$3:$F$1772,0)),"")</f>
        <v/>
      </c>
    </row>
    <row r="1694" spans="1:7">
      <c r="A1694" s="71">
        <v>539</v>
      </c>
      <c r="B1694" s="60">
        <v>9050</v>
      </c>
      <c r="C1694" s="1">
        <v>2.716691</v>
      </c>
      <c r="D1694" s="70">
        <v>1.3940503497124435E-2</v>
      </c>
      <c r="E1694" t="b">
        <f>EXACT(Anketa!$E$5,'Biotopi poligonos'!A1694)</f>
        <v>0</v>
      </c>
      <c r="F1694" t="str">
        <f>IF(E1694=TRUE,COUNTIF($E$3:E1694,TRUE),"")</f>
        <v/>
      </c>
      <c r="G1694" t="str">
        <f>IFERROR(INDEX($B$3:$B$1772,MATCH(ROWS($F$3:F1694),$F$3:$F$1772,0)),"")</f>
        <v/>
      </c>
    </row>
    <row r="1695" spans="1:7">
      <c r="A1695" s="71">
        <v>539</v>
      </c>
      <c r="B1695" s="60" t="s">
        <v>150</v>
      </c>
      <c r="C1695" s="1">
        <v>24.404102999999999</v>
      </c>
      <c r="D1695" s="70">
        <v>0.12522789055350239</v>
      </c>
      <c r="E1695" t="b">
        <f>EXACT(Anketa!$E$5,'Biotopi poligonos'!A1695)</f>
        <v>0</v>
      </c>
      <c r="F1695" t="str">
        <f>IF(E1695=TRUE,COUNTIF($E$3:E1695,TRUE),"")</f>
        <v/>
      </c>
      <c r="G1695" t="str">
        <f>IFERROR(INDEX($B$3:$B$1772,MATCH(ROWS($F$3:F1695),$F$3:$F$1772,0)),"")</f>
        <v/>
      </c>
    </row>
    <row r="1696" spans="1:7">
      <c r="A1696" s="71">
        <v>539</v>
      </c>
      <c r="B1696" s="60" t="s">
        <v>151</v>
      </c>
      <c r="C1696" s="1">
        <v>1.5469569999999999</v>
      </c>
      <c r="D1696" s="70">
        <v>7.9380980274904745E-3</v>
      </c>
      <c r="E1696" t="b">
        <f>EXACT(Anketa!$E$5,'Biotopi poligonos'!A1696)</f>
        <v>0</v>
      </c>
      <c r="F1696" t="str">
        <f>IF(E1696=TRUE,COUNTIF($E$3:E1696,TRUE),"")</f>
        <v/>
      </c>
      <c r="G1696" t="str">
        <f>IFERROR(INDEX($B$3:$B$1772,MATCH(ROWS($F$3:F1696),$F$3:$F$1772,0)),"")</f>
        <v/>
      </c>
    </row>
    <row r="1697" spans="1:7">
      <c r="A1697" s="71">
        <v>540</v>
      </c>
      <c r="B1697" s="60" t="s">
        <v>154</v>
      </c>
      <c r="C1697" s="1">
        <v>1.3079999999999999E-3</v>
      </c>
      <c r="D1697" s="70">
        <v>1.3265729902619501E-5</v>
      </c>
      <c r="E1697" t="b">
        <f>EXACT(Anketa!$E$5,'Biotopi poligonos'!A1697)</f>
        <v>0</v>
      </c>
      <c r="F1697" t="str">
        <f>IF(E1697=TRUE,COUNTIF($E$3:E1697,TRUE),"")</f>
        <v/>
      </c>
      <c r="G1697" t="str">
        <f>IFERROR(INDEX($B$3:$B$1772,MATCH(ROWS($F$3:F1697),$F$3:$F$1772,0)),"")</f>
        <v/>
      </c>
    </row>
    <row r="1698" spans="1:7">
      <c r="A1698" s="71">
        <v>540</v>
      </c>
      <c r="B1698" s="60" t="s">
        <v>148</v>
      </c>
      <c r="C1698" s="1">
        <v>4.7703280000000001</v>
      </c>
      <c r="D1698" s="70">
        <v>4.8380644338610924E-2</v>
      </c>
      <c r="E1698" t="b">
        <f>EXACT(Anketa!$E$5,'Biotopi poligonos'!A1698)</f>
        <v>0</v>
      </c>
      <c r="F1698" t="str">
        <f>IF(E1698=TRUE,COUNTIF($E$3:E1698,TRUE),"")</f>
        <v/>
      </c>
      <c r="G1698" t="str">
        <f>IFERROR(INDEX($B$3:$B$1772,MATCH(ROWS($F$3:F1698),$F$3:$F$1772,0)),"")</f>
        <v/>
      </c>
    </row>
    <row r="1699" spans="1:7">
      <c r="A1699" s="71">
        <v>540</v>
      </c>
      <c r="B1699" s="60" t="s">
        <v>151</v>
      </c>
      <c r="C1699" s="1">
        <v>4.0696709999999996</v>
      </c>
      <c r="D1699" s="70">
        <v>4.127458431079771E-2</v>
      </c>
      <c r="E1699" t="b">
        <f>EXACT(Anketa!$E$5,'Biotopi poligonos'!A1699)</f>
        <v>0</v>
      </c>
      <c r="F1699" t="str">
        <f>IF(E1699=TRUE,COUNTIF($E$3:E1699,TRUE),"")</f>
        <v/>
      </c>
      <c r="G1699" t="str">
        <f>IFERROR(INDEX($B$3:$B$1772,MATCH(ROWS($F$3:F1699),$F$3:$F$1772,0)),"")</f>
        <v/>
      </c>
    </row>
    <row r="1700" spans="1:7">
      <c r="A1700" s="71">
        <v>541</v>
      </c>
      <c r="B1700" s="60" t="s">
        <v>148</v>
      </c>
      <c r="C1700" s="1">
        <v>1.602508</v>
      </c>
      <c r="D1700" s="70">
        <v>2.7361255607129913E-2</v>
      </c>
      <c r="E1700" t="b">
        <f>EXACT(Anketa!$E$5,'Biotopi poligonos'!A1700)</f>
        <v>0</v>
      </c>
      <c r="F1700" t="str">
        <f>IF(E1700=TRUE,COUNTIF($E$3:E1700,TRUE),"")</f>
        <v/>
      </c>
      <c r="G1700" t="str">
        <f>IFERROR(INDEX($B$3:$B$1772,MATCH(ROWS($F$3:F1700),$F$3:$F$1772,0)),"")</f>
        <v/>
      </c>
    </row>
    <row r="1701" spans="1:7">
      <c r="A1701" s="71">
        <v>541</v>
      </c>
      <c r="B1701" s="60" t="s">
        <v>149</v>
      </c>
      <c r="C1701" s="1">
        <v>8.6212490000000006</v>
      </c>
      <c r="D1701" s="70">
        <v>0.14719938842221891</v>
      </c>
      <c r="E1701" t="b">
        <f>EXACT(Anketa!$E$5,'Biotopi poligonos'!A1701)</f>
        <v>0</v>
      </c>
      <c r="F1701" t="str">
        <f>IF(E1701=TRUE,COUNTIF($E$3:E1701,TRUE),"")</f>
        <v/>
      </c>
      <c r="G1701" t="str">
        <f>IFERROR(INDEX($B$3:$B$1772,MATCH(ROWS($F$3:F1701),$F$3:$F$1772,0)),"")</f>
        <v/>
      </c>
    </row>
    <row r="1702" spans="1:7">
      <c r="A1702" s="71">
        <v>541</v>
      </c>
      <c r="B1702" s="60" t="s">
        <v>150</v>
      </c>
      <c r="C1702" s="1">
        <v>7.4935219999999996</v>
      </c>
      <c r="D1702" s="70">
        <v>0.1279445536868779</v>
      </c>
      <c r="E1702" t="b">
        <f>EXACT(Anketa!$E$5,'Biotopi poligonos'!A1702)</f>
        <v>0</v>
      </c>
      <c r="F1702" t="str">
        <f>IF(E1702=TRUE,COUNTIF($E$3:E1702,TRUE),"")</f>
        <v/>
      </c>
      <c r="G1702" t="str">
        <f>IFERROR(INDEX($B$3:$B$1772,MATCH(ROWS($F$3:F1702),$F$3:$F$1772,0)),"")</f>
        <v/>
      </c>
    </row>
    <row r="1703" spans="1:7">
      <c r="A1703" s="71">
        <v>541</v>
      </c>
      <c r="B1703" s="60">
        <v>9160</v>
      </c>
      <c r="C1703" s="1">
        <v>21.595372000000001</v>
      </c>
      <c r="D1703" s="70">
        <v>0.36871983991534291</v>
      </c>
      <c r="E1703" t="b">
        <f>EXACT(Anketa!$E$5,'Biotopi poligonos'!A1703)</f>
        <v>0</v>
      </c>
      <c r="F1703" t="str">
        <f>IF(E1703=TRUE,COUNTIF($E$3:E1703,TRUE),"")</f>
        <v/>
      </c>
      <c r="G1703" t="str">
        <f>IFERROR(INDEX($B$3:$B$1772,MATCH(ROWS($F$3:F1703),$F$3:$F$1772,0)),"")</f>
        <v/>
      </c>
    </row>
    <row r="1704" spans="1:7">
      <c r="A1704" s="71">
        <v>542</v>
      </c>
      <c r="B1704" s="60" t="s">
        <v>148</v>
      </c>
      <c r="C1704" s="1">
        <v>12.222621</v>
      </c>
      <c r="D1704" s="70">
        <v>0.41564627041717755</v>
      </c>
      <c r="E1704" t="b">
        <f>EXACT(Anketa!$E$5,'Biotopi poligonos'!A1704)</f>
        <v>0</v>
      </c>
      <c r="F1704" t="str">
        <f>IF(E1704=TRUE,COUNTIF($E$3:E1704,TRUE),"")</f>
        <v/>
      </c>
      <c r="G1704" t="str">
        <f>IFERROR(INDEX($B$3:$B$1772,MATCH(ROWS($F$3:F1704),$F$3:$F$1772,0)),"")</f>
        <v/>
      </c>
    </row>
    <row r="1705" spans="1:7">
      <c r="A1705" s="71">
        <v>542</v>
      </c>
      <c r="B1705" s="60" t="s">
        <v>151</v>
      </c>
      <c r="C1705" s="1">
        <v>2.124806</v>
      </c>
      <c r="D1705" s="70">
        <v>7.2256817032945828E-2</v>
      </c>
      <c r="E1705" t="b">
        <f>EXACT(Anketa!$E$5,'Biotopi poligonos'!A1705)</f>
        <v>0</v>
      </c>
      <c r="F1705" t="str">
        <f>IF(E1705=TRUE,COUNTIF($E$3:E1705,TRUE),"")</f>
        <v/>
      </c>
      <c r="G1705" t="str">
        <f>IFERROR(INDEX($B$3:$B$1772,MATCH(ROWS($F$3:F1705),$F$3:$F$1772,0)),"")</f>
        <v/>
      </c>
    </row>
    <row r="1706" spans="1:7">
      <c r="A1706" s="71">
        <v>777</v>
      </c>
      <c r="B1706" s="60" t="s">
        <v>160</v>
      </c>
      <c r="C1706" s="1">
        <v>14.064344</v>
      </c>
      <c r="D1706" s="70">
        <v>2.5463782097725384E-2</v>
      </c>
      <c r="E1706" t="b">
        <f>EXACT(Anketa!$E$5,'Biotopi poligonos'!A1706)</f>
        <v>0</v>
      </c>
      <c r="F1706" t="str">
        <f>IF(E1706=TRUE,COUNTIF($E$3:E1706,TRUE),"")</f>
        <v/>
      </c>
      <c r="G1706" t="str">
        <f>IFERROR(INDEX($B$3:$B$1772,MATCH(ROWS($F$3:F1706),$F$3:$F$1772,0)),"")</f>
        <v/>
      </c>
    </row>
    <row r="1707" spans="1:7">
      <c r="A1707" s="71">
        <v>777</v>
      </c>
      <c r="B1707" s="60">
        <v>2180</v>
      </c>
      <c r="C1707" s="1">
        <v>503.47278</v>
      </c>
      <c r="D1707" s="70">
        <v>0.91154775239115526</v>
      </c>
      <c r="E1707" t="b">
        <f>EXACT(Anketa!$E$5,'Biotopi poligonos'!A1707)</f>
        <v>0</v>
      </c>
      <c r="F1707" t="str">
        <f>IF(E1707=TRUE,COUNTIF($E$3:E1707,TRUE),"")</f>
        <v/>
      </c>
      <c r="G1707" t="str">
        <f>IFERROR(INDEX($B$3:$B$1772,MATCH(ROWS($F$3:F1707),$F$3:$F$1772,0)),"")</f>
        <v/>
      </c>
    </row>
    <row r="1708" spans="1:7">
      <c r="A1708" s="71">
        <v>777</v>
      </c>
      <c r="B1708" s="60" t="s">
        <v>150</v>
      </c>
      <c r="C1708" s="1">
        <v>5.1645269999999996</v>
      </c>
      <c r="D1708" s="70">
        <v>9.3504816268586283E-3</v>
      </c>
      <c r="E1708" t="b">
        <f>EXACT(Anketa!$E$5,'Biotopi poligonos'!A1708)</f>
        <v>0</v>
      </c>
      <c r="F1708" t="str">
        <f>IF(E1708=TRUE,COUNTIF($E$3:E1708,TRUE),"")</f>
        <v/>
      </c>
      <c r="G1708" t="str">
        <f>IFERROR(INDEX($B$3:$B$1772,MATCH(ROWS($F$3:F1708),$F$3:$F$1772,0)),"")</f>
        <v/>
      </c>
    </row>
    <row r="1709" spans="1:7">
      <c r="A1709" s="71">
        <v>781</v>
      </c>
      <c r="B1709" s="60">
        <v>6450</v>
      </c>
      <c r="C1709" s="1">
        <v>30.470783000000001</v>
      </c>
      <c r="D1709" s="70">
        <v>0.16439382266295396</v>
      </c>
      <c r="E1709" t="b">
        <f>EXACT(Anketa!$E$5,'Biotopi poligonos'!A1709)</f>
        <v>0</v>
      </c>
      <c r="F1709" t="str">
        <f>IF(E1709=TRUE,COUNTIF($E$3:E1709,TRUE),"")</f>
        <v/>
      </c>
      <c r="G1709" t="str">
        <f>IFERROR(INDEX($B$3:$B$1772,MATCH(ROWS($F$3:F1709),$F$3:$F$1772,0)),"")</f>
        <v/>
      </c>
    </row>
    <row r="1710" spans="1:7">
      <c r="A1710" s="71">
        <v>781</v>
      </c>
      <c r="B1710" s="60">
        <v>6510</v>
      </c>
      <c r="C1710" s="1">
        <v>17.344967</v>
      </c>
      <c r="D1710" s="70">
        <v>9.3578344510962794E-2</v>
      </c>
      <c r="E1710" t="b">
        <f>EXACT(Anketa!$E$5,'Biotopi poligonos'!A1710)</f>
        <v>0</v>
      </c>
      <c r="F1710" t="str">
        <f>IF(E1710=TRUE,COUNTIF($E$3:E1710,TRUE),"")</f>
        <v/>
      </c>
      <c r="G1710" t="str">
        <f>IFERROR(INDEX($B$3:$B$1772,MATCH(ROWS($F$3:F1710),$F$3:$F$1772,0)),"")</f>
        <v/>
      </c>
    </row>
    <row r="1711" spans="1:7">
      <c r="A1711" s="71">
        <v>781</v>
      </c>
      <c r="B1711" s="60" t="s">
        <v>152</v>
      </c>
      <c r="C1711" s="1">
        <v>3.431E-3</v>
      </c>
      <c r="D1711" s="70">
        <v>1.851068958604034E-5</v>
      </c>
      <c r="E1711" t="b">
        <f>EXACT(Anketa!$E$5,'Biotopi poligonos'!A1711)</f>
        <v>0</v>
      </c>
      <c r="F1711" t="str">
        <f>IF(E1711=TRUE,COUNTIF($E$3:E1711,TRUE),"")</f>
        <v/>
      </c>
      <c r="G1711" t="str">
        <f>IFERROR(INDEX($B$3:$B$1772,MATCH(ROWS($F$3:F1711),$F$3:$F$1772,0)),"")</f>
        <v/>
      </c>
    </row>
    <row r="1712" spans="1:7">
      <c r="A1712" s="71">
        <v>901</v>
      </c>
      <c r="B1712" s="60">
        <v>3260</v>
      </c>
      <c r="C1712" s="1">
        <v>23.456980999999999</v>
      </c>
      <c r="D1712" s="70">
        <v>1.3271204012523749E-2</v>
      </c>
      <c r="E1712" t="b">
        <f>EXACT(Anketa!$E$5,'Biotopi poligonos'!A1712)</f>
        <v>0</v>
      </c>
      <c r="F1712" t="str">
        <f>IF(E1712=TRUE,COUNTIF($E$3:E1712,TRUE),"")</f>
        <v/>
      </c>
      <c r="G1712" t="str">
        <f>IFERROR(INDEX($B$3:$B$1772,MATCH(ROWS($F$3:F1712),$F$3:$F$1772,0)),"")</f>
        <v/>
      </c>
    </row>
    <row r="1713" spans="1:7">
      <c r="A1713" s="71">
        <v>901</v>
      </c>
      <c r="B1713" s="60" t="s">
        <v>156</v>
      </c>
      <c r="C1713" s="1">
        <v>0.65886800000000001</v>
      </c>
      <c r="D1713" s="70">
        <v>3.7276628417457039E-4</v>
      </c>
      <c r="E1713" t="b">
        <f>EXACT(Anketa!$E$5,'Biotopi poligonos'!A1713)</f>
        <v>0</v>
      </c>
      <c r="F1713" t="str">
        <f>IF(E1713=TRUE,COUNTIF($E$3:E1713,TRUE),"")</f>
        <v/>
      </c>
      <c r="G1713" t="str">
        <f>IFERROR(INDEX($B$3:$B$1772,MATCH(ROWS($F$3:F1713),$F$3:$F$1772,0)),"")</f>
        <v/>
      </c>
    </row>
    <row r="1714" spans="1:7">
      <c r="A1714" s="71">
        <v>901</v>
      </c>
      <c r="B1714" s="60" t="s">
        <v>153</v>
      </c>
      <c r="C1714" s="1">
        <v>81.639696000000001</v>
      </c>
      <c r="D1714" s="70">
        <v>4.6189109380120962E-2</v>
      </c>
      <c r="E1714" t="b">
        <f>EXACT(Anketa!$E$5,'Biotopi poligonos'!A1714)</f>
        <v>0</v>
      </c>
      <c r="F1714" t="str">
        <f>IF(E1714=TRUE,COUNTIF($E$3:E1714,TRUE),"")</f>
        <v/>
      </c>
      <c r="G1714" t="str">
        <f>IFERROR(INDEX($B$3:$B$1772,MATCH(ROWS($F$3:F1714),$F$3:$F$1772,0)),"")</f>
        <v/>
      </c>
    </row>
    <row r="1715" spans="1:7">
      <c r="A1715" s="71">
        <v>901</v>
      </c>
      <c r="B1715" s="60">
        <v>6450</v>
      </c>
      <c r="C1715" s="1">
        <v>48.735660000000003</v>
      </c>
      <c r="D1715" s="70">
        <v>2.7573066054194836E-2</v>
      </c>
      <c r="E1715" t="b">
        <f>EXACT(Anketa!$E$5,'Biotopi poligonos'!A1715)</f>
        <v>0</v>
      </c>
      <c r="F1715" t="str">
        <f>IF(E1715=TRUE,COUNTIF($E$3:E1715,TRUE),"")</f>
        <v/>
      </c>
      <c r="G1715" t="str">
        <f>IFERROR(INDEX($B$3:$B$1772,MATCH(ROWS($F$3:F1715),$F$3:$F$1772,0)),"")</f>
        <v/>
      </c>
    </row>
    <row r="1716" spans="1:7">
      <c r="A1716" s="71">
        <v>901</v>
      </c>
      <c r="B1716" s="60">
        <v>6510</v>
      </c>
      <c r="C1716" s="1">
        <v>82.228435000000005</v>
      </c>
      <c r="D1716" s="70">
        <v>4.6522198935811408E-2</v>
      </c>
      <c r="E1716" t="b">
        <f>EXACT(Anketa!$E$5,'Biotopi poligonos'!A1716)</f>
        <v>0</v>
      </c>
      <c r="F1716" t="str">
        <f>IF(E1716=TRUE,COUNTIF($E$3:E1716,TRUE),"")</f>
        <v/>
      </c>
      <c r="G1716" t="str">
        <f>IFERROR(INDEX($B$3:$B$1772,MATCH(ROWS($F$3:F1716),$F$3:$F$1772,0)),"")</f>
        <v/>
      </c>
    </row>
    <row r="1717" spans="1:7">
      <c r="A1717" s="71">
        <v>901</v>
      </c>
      <c r="B1717" s="60" t="s">
        <v>150</v>
      </c>
      <c r="C1717" s="1">
        <v>2.7253400000000001</v>
      </c>
      <c r="D1717" s="70">
        <v>1.541909555346934E-3</v>
      </c>
      <c r="E1717" t="b">
        <f>EXACT(Anketa!$E$5,'Biotopi poligonos'!A1717)</f>
        <v>0</v>
      </c>
      <c r="F1717" t="str">
        <f>IF(E1717=TRUE,COUNTIF($E$3:E1717,TRUE),"")</f>
        <v/>
      </c>
      <c r="G1717" t="str">
        <f>IFERROR(INDEX($B$3:$B$1772,MATCH(ROWS($F$3:F1717),$F$3:$F$1772,0)),"")</f>
        <v/>
      </c>
    </row>
    <row r="1718" spans="1:7">
      <c r="A1718" s="71">
        <v>901</v>
      </c>
      <c r="B1718" s="60" t="s">
        <v>152</v>
      </c>
      <c r="C1718" s="1">
        <v>2.5058539999999998</v>
      </c>
      <c r="D1718" s="70">
        <v>1.4177314488850329E-3</v>
      </c>
      <c r="E1718" t="b">
        <f>EXACT(Anketa!$E$5,'Biotopi poligonos'!A1718)</f>
        <v>0</v>
      </c>
      <c r="F1718" t="str">
        <f>IF(E1718=TRUE,COUNTIF($E$3:E1718,TRUE),"")</f>
        <v/>
      </c>
      <c r="G1718" t="str">
        <f>IFERROR(INDEX($B$3:$B$1772,MATCH(ROWS($F$3:F1718),$F$3:$F$1772,0)),"")</f>
        <v/>
      </c>
    </row>
    <row r="1719" spans="1:7">
      <c r="A1719" s="71">
        <v>970</v>
      </c>
      <c r="B1719" s="60" t="s">
        <v>154</v>
      </c>
      <c r="C1719" s="1">
        <v>101.16461</v>
      </c>
      <c r="D1719" s="70">
        <v>0.18059738639540229</v>
      </c>
      <c r="E1719" t="b">
        <f>EXACT(Anketa!$E$5,'Biotopi poligonos'!A1719)</f>
        <v>0</v>
      </c>
      <c r="F1719" t="str">
        <f>IF(E1719=TRUE,COUNTIF($E$3:E1719,TRUE),"")</f>
        <v/>
      </c>
      <c r="G1719" t="str">
        <f>IFERROR(INDEX($B$3:$B$1772,MATCH(ROWS($F$3:F1719),$F$3:$F$1772,0)),"")</f>
        <v/>
      </c>
    </row>
    <row r="1720" spans="1:7">
      <c r="A1720" s="71">
        <v>970</v>
      </c>
      <c r="B1720" s="60">
        <v>7120</v>
      </c>
      <c r="C1720" s="1">
        <v>83.979337000000001</v>
      </c>
      <c r="D1720" s="70">
        <v>0.14991852163932332</v>
      </c>
      <c r="E1720" t="b">
        <f>EXACT(Anketa!$E$5,'Biotopi poligonos'!A1720)</f>
        <v>0</v>
      </c>
      <c r="F1720" t="str">
        <f>IF(E1720=TRUE,COUNTIF($E$3:E1720,TRUE),"")</f>
        <v/>
      </c>
      <c r="G1720" t="str">
        <f>IFERROR(INDEX($B$3:$B$1772,MATCH(ROWS($F$3:F1720),$F$3:$F$1772,0)),"")</f>
        <v/>
      </c>
    </row>
    <row r="1721" spans="1:7">
      <c r="A1721" s="71">
        <v>970</v>
      </c>
      <c r="B1721" s="60" t="s">
        <v>148</v>
      </c>
      <c r="C1721" s="1">
        <v>11.604260999999999</v>
      </c>
      <c r="D1721" s="70">
        <v>2.0715734560238973E-2</v>
      </c>
      <c r="E1721" t="b">
        <f>EXACT(Anketa!$E$5,'Biotopi poligonos'!A1721)</f>
        <v>0</v>
      </c>
      <c r="F1721" t="str">
        <f>IF(E1721=TRUE,COUNTIF($E$3:E1721,TRUE),"")</f>
        <v/>
      </c>
      <c r="G1721" t="str">
        <f>IFERROR(INDEX($B$3:$B$1772,MATCH(ROWS($F$3:F1721),$F$3:$F$1772,0)),"")</f>
        <v/>
      </c>
    </row>
    <row r="1722" spans="1:7">
      <c r="A1722" s="71">
        <v>970</v>
      </c>
      <c r="B1722" s="60" t="s">
        <v>150</v>
      </c>
      <c r="C1722" s="1">
        <v>4.1083869999999996</v>
      </c>
      <c r="D1722" s="70">
        <v>7.3342244338296522E-3</v>
      </c>
      <c r="E1722" t="b">
        <f>EXACT(Anketa!$E$5,'Biotopi poligonos'!A1722)</f>
        <v>0</v>
      </c>
      <c r="F1722" t="str">
        <f>IF(E1722=TRUE,COUNTIF($E$3:E1722,TRUE),"")</f>
        <v/>
      </c>
      <c r="G1722" t="str">
        <f>IFERROR(INDEX($B$3:$B$1772,MATCH(ROWS($F$3:F1722),$F$3:$F$1772,0)),"")</f>
        <v/>
      </c>
    </row>
    <row r="1723" spans="1:7">
      <c r="A1723" s="71">
        <v>970</v>
      </c>
      <c r="B1723" s="60" t="s">
        <v>151</v>
      </c>
      <c r="C1723" s="1">
        <v>127.316024</v>
      </c>
      <c r="D1723" s="70">
        <v>0.22728245757735152</v>
      </c>
      <c r="E1723" t="b">
        <f>EXACT(Anketa!$E$5,'Biotopi poligonos'!A1723)</f>
        <v>0</v>
      </c>
      <c r="F1723" t="str">
        <f>IF(E1723=TRUE,COUNTIF($E$3:E1723,TRUE),"")</f>
        <v/>
      </c>
      <c r="G1723" t="str">
        <f>IFERROR(INDEX($B$3:$B$1772,MATCH(ROWS($F$3:F1723),$F$3:$F$1772,0)),"")</f>
        <v/>
      </c>
    </row>
    <row r="1724" spans="1:7">
      <c r="A1724" s="71">
        <v>980</v>
      </c>
      <c r="B1724" s="60">
        <v>7120</v>
      </c>
      <c r="C1724" s="1">
        <v>38.361958000000001</v>
      </c>
      <c r="D1724" s="70">
        <v>0.19649592503311142</v>
      </c>
      <c r="E1724" t="b">
        <f>EXACT(Anketa!$E$5,'Biotopi poligonos'!A1724)</f>
        <v>0</v>
      </c>
      <c r="F1724" t="str">
        <f>IF(E1724=TRUE,COUNTIF($E$3:E1724,TRUE),"")</f>
        <v/>
      </c>
      <c r="G1724" t="str">
        <f>IFERROR(INDEX($B$3:$B$1772,MATCH(ROWS($F$3:F1724),$F$3:$F$1772,0)),"")</f>
        <v/>
      </c>
    </row>
    <row r="1725" spans="1:7">
      <c r="A1725" s="71">
        <v>980</v>
      </c>
      <c r="B1725" s="60" t="s">
        <v>148</v>
      </c>
      <c r="C1725" s="1">
        <v>10.311026999999999</v>
      </c>
      <c r="D1725" s="70">
        <v>5.2814686581075646E-2</v>
      </c>
      <c r="E1725" t="b">
        <f>EXACT(Anketa!$E$5,'Biotopi poligonos'!A1725)</f>
        <v>0</v>
      </c>
      <c r="F1725" t="str">
        <f>IF(E1725=TRUE,COUNTIF($E$3:E1725,TRUE),"")</f>
        <v/>
      </c>
      <c r="G1725" t="str">
        <f>IFERROR(INDEX($B$3:$B$1772,MATCH(ROWS($F$3:F1725),$F$3:$F$1772,0)),"")</f>
        <v/>
      </c>
    </row>
    <row r="1726" spans="1:7">
      <c r="A1726" s="71">
        <v>980</v>
      </c>
      <c r="B1726" s="60">
        <v>9050</v>
      </c>
      <c r="C1726" s="1">
        <v>8.3919589999999999</v>
      </c>
      <c r="D1726" s="70">
        <v>4.2984921326094577E-2</v>
      </c>
      <c r="E1726" t="b">
        <f>EXACT(Anketa!$E$5,'Biotopi poligonos'!A1726)</f>
        <v>0</v>
      </c>
      <c r="F1726" t="str">
        <f>IF(E1726=TRUE,COUNTIF($E$3:E1726,TRUE),"")</f>
        <v/>
      </c>
      <c r="G1726" t="str">
        <f>IFERROR(INDEX($B$3:$B$1772,MATCH(ROWS($F$3:F1726),$F$3:$F$1772,0)),"")</f>
        <v/>
      </c>
    </row>
    <row r="1727" spans="1:7">
      <c r="A1727" s="71">
        <v>980</v>
      </c>
      <c r="B1727" s="60" t="s">
        <v>150</v>
      </c>
      <c r="C1727" s="1">
        <v>3.6422810000000001</v>
      </c>
      <c r="D1727" s="70">
        <v>1.8656330688999922E-2</v>
      </c>
      <c r="E1727" t="b">
        <f>EXACT(Anketa!$E$5,'Biotopi poligonos'!A1727)</f>
        <v>0</v>
      </c>
      <c r="F1727" t="str">
        <f>IF(E1727=TRUE,COUNTIF($E$3:E1727,TRUE),"")</f>
        <v/>
      </c>
      <c r="G1727" t="str">
        <f>IFERROR(INDEX($B$3:$B$1772,MATCH(ROWS($F$3:F1727),$F$3:$F$1772,0)),"")</f>
        <v/>
      </c>
    </row>
    <row r="1728" spans="1:7">
      <c r="A1728" s="71">
        <v>980</v>
      </c>
      <c r="B1728" s="60">
        <v>9160</v>
      </c>
      <c r="C1728" s="1">
        <v>2.3278810000000001</v>
      </c>
      <c r="D1728" s="70">
        <v>1.1923769127269375E-2</v>
      </c>
      <c r="E1728" t="b">
        <f>EXACT(Anketa!$E$5,'Biotopi poligonos'!A1728)</f>
        <v>0</v>
      </c>
      <c r="F1728" t="str">
        <f>IF(E1728=TRUE,COUNTIF($E$3:E1728,TRUE),"")</f>
        <v/>
      </c>
      <c r="G1728" t="str">
        <f>IFERROR(INDEX($B$3:$B$1772,MATCH(ROWS($F$3:F1728),$F$3:$F$1772,0)),"")</f>
        <v/>
      </c>
    </row>
    <row r="1729" spans="1:7">
      <c r="A1729" s="71">
        <v>980</v>
      </c>
      <c r="B1729" s="60" t="s">
        <v>151</v>
      </c>
      <c r="C1729" s="1">
        <v>74.454398999999995</v>
      </c>
      <c r="D1729" s="70">
        <v>0.38136703043909709</v>
      </c>
      <c r="E1729" t="b">
        <f>EXACT(Anketa!$E$5,'Biotopi poligonos'!A1729)</f>
        <v>0</v>
      </c>
      <c r="F1729" t="str">
        <f>IF(E1729=TRUE,COUNTIF($E$3:E1729,TRUE),"")</f>
        <v/>
      </c>
      <c r="G1729" t="str">
        <f>IFERROR(INDEX($B$3:$B$1772,MATCH(ROWS($F$3:F1729),$F$3:$F$1772,0)),"")</f>
        <v/>
      </c>
    </row>
    <row r="1730" spans="1:7">
      <c r="A1730" s="71">
        <v>980</v>
      </c>
      <c r="B1730" s="60" t="s">
        <v>152</v>
      </c>
      <c r="C1730" s="1">
        <v>0.31152999999999997</v>
      </c>
      <c r="D1730" s="70">
        <v>1.5957051912096143E-3</v>
      </c>
      <c r="E1730" t="b">
        <f>EXACT(Anketa!$E$5,'Biotopi poligonos'!A1730)</f>
        <v>0</v>
      </c>
      <c r="F1730" t="str">
        <f>IF(E1730=TRUE,COUNTIF($E$3:E1730,TRUE),"")</f>
        <v/>
      </c>
      <c r="G1730" t="str">
        <f>IFERROR(INDEX($B$3:$B$1772,MATCH(ROWS($F$3:F1730),$F$3:$F$1772,0)),"")</f>
        <v/>
      </c>
    </row>
    <row r="1731" spans="1:7">
      <c r="A1731" s="71">
        <v>981</v>
      </c>
      <c r="B1731" s="60" t="s">
        <v>154</v>
      </c>
      <c r="C1731" s="1">
        <v>18.562432000000001</v>
      </c>
      <c r="D1731" s="70">
        <v>0.16295759769395346</v>
      </c>
      <c r="E1731" t="b">
        <f>EXACT(Anketa!$E$5,'Biotopi poligonos'!A1731)</f>
        <v>0</v>
      </c>
      <c r="F1731" t="str">
        <f>IF(E1731=TRUE,COUNTIF($E$3:E1731,TRUE),"")</f>
        <v/>
      </c>
      <c r="G1731" t="str">
        <f>IFERROR(INDEX($B$3:$B$1772,MATCH(ROWS($F$3:F1731),$F$3:$F$1772,0)),"")</f>
        <v/>
      </c>
    </row>
    <row r="1732" spans="1:7">
      <c r="A1732" s="71">
        <v>981</v>
      </c>
      <c r="B1732" s="60">
        <v>7120</v>
      </c>
      <c r="C1732" s="1">
        <v>8.2259670000000007</v>
      </c>
      <c r="D1732" s="70">
        <v>7.2214881165880498E-2</v>
      </c>
      <c r="E1732" t="b">
        <f>EXACT(Anketa!$E$5,'Biotopi poligonos'!A1732)</f>
        <v>0</v>
      </c>
      <c r="F1732" t="str">
        <f>IF(E1732=TRUE,COUNTIF($E$3:E1732,TRUE),"")</f>
        <v/>
      </c>
      <c r="G1732" t="str">
        <f>IFERROR(INDEX($B$3:$B$1772,MATCH(ROWS($F$3:F1732),$F$3:$F$1772,0)),"")</f>
        <v/>
      </c>
    </row>
    <row r="1733" spans="1:7">
      <c r="A1733" s="71">
        <v>981</v>
      </c>
      <c r="B1733" s="60" t="s">
        <v>149</v>
      </c>
      <c r="C1733" s="1">
        <v>5.5447369999999996</v>
      </c>
      <c r="D1733" s="70">
        <v>4.8676650848594537E-2</v>
      </c>
      <c r="E1733" t="b">
        <f>EXACT(Anketa!$E$5,'Biotopi poligonos'!A1733)</f>
        <v>0</v>
      </c>
      <c r="F1733" t="str">
        <f>IF(E1733=TRUE,COUNTIF($E$3:E1733,TRUE),"")</f>
        <v/>
      </c>
      <c r="G1733" t="str">
        <f>IFERROR(INDEX($B$3:$B$1772,MATCH(ROWS($F$3:F1733),$F$3:$F$1772,0)),"")</f>
        <v/>
      </c>
    </row>
    <row r="1734" spans="1:7">
      <c r="A1734" s="71">
        <v>981</v>
      </c>
      <c r="B1734" s="60" t="s">
        <v>151</v>
      </c>
      <c r="C1734" s="1">
        <v>44.666370000000001</v>
      </c>
      <c r="D1734" s="70">
        <v>0.39212126691746385</v>
      </c>
      <c r="E1734" t="b">
        <f>EXACT(Anketa!$E$5,'Biotopi poligonos'!A1734)</f>
        <v>0</v>
      </c>
      <c r="F1734" t="str">
        <f>IF(E1734=TRUE,COUNTIF($E$3:E1734,TRUE),"")</f>
        <v/>
      </c>
      <c r="G1734" t="str">
        <f>IFERROR(INDEX($B$3:$B$1772,MATCH(ROWS($F$3:F1734),$F$3:$F$1772,0)),"")</f>
        <v/>
      </c>
    </row>
    <row r="1735" spans="1:7">
      <c r="A1735" s="71">
        <v>981</v>
      </c>
      <c r="B1735" s="60" t="s">
        <v>152</v>
      </c>
      <c r="C1735" s="1">
        <v>13.773759</v>
      </c>
      <c r="D1735" s="70">
        <v>0.12091835153149494</v>
      </c>
      <c r="E1735" t="b">
        <f>EXACT(Anketa!$E$5,'Biotopi poligonos'!A1735)</f>
        <v>0</v>
      </c>
      <c r="F1735" t="str">
        <f>IF(E1735=TRUE,COUNTIF($E$3:E1735,TRUE),"")</f>
        <v/>
      </c>
      <c r="G1735" t="str">
        <f>IFERROR(INDEX($B$3:$B$1772,MATCH(ROWS($F$3:F1735),$F$3:$F$1772,0)),"")</f>
        <v/>
      </c>
    </row>
    <row r="1736" spans="1:7">
      <c r="A1736" s="71">
        <v>989</v>
      </c>
      <c r="B1736" s="60">
        <v>7120</v>
      </c>
      <c r="C1736" s="1">
        <v>32.362397999999999</v>
      </c>
      <c r="D1736" s="70">
        <v>0.23351033731243659</v>
      </c>
      <c r="E1736" t="b">
        <f>EXACT(Anketa!$E$5,'Biotopi poligonos'!A1736)</f>
        <v>0</v>
      </c>
      <c r="F1736" t="str">
        <f>IF(E1736=TRUE,COUNTIF($E$3:E1736,TRUE),"")</f>
        <v/>
      </c>
      <c r="G1736" t="str">
        <f>IFERROR(INDEX($B$3:$B$1772,MATCH(ROWS($F$3:F1736),$F$3:$F$1772,0)),"")</f>
        <v/>
      </c>
    </row>
    <row r="1737" spans="1:7">
      <c r="A1737" s="71">
        <v>989</v>
      </c>
      <c r="B1737" s="60">
        <v>7140</v>
      </c>
      <c r="C1737" s="1">
        <v>2.0072100000000002</v>
      </c>
      <c r="D1737" s="70">
        <v>1.448298992419832E-2</v>
      </c>
      <c r="E1737" t="b">
        <f>EXACT(Anketa!$E$5,'Biotopi poligonos'!A1737)</f>
        <v>0</v>
      </c>
      <c r="F1737" t="str">
        <f>IF(E1737=TRUE,COUNTIF($E$3:E1737,TRUE),"")</f>
        <v/>
      </c>
      <c r="G1737" t="str">
        <f>IFERROR(INDEX($B$3:$B$1772,MATCH(ROWS($F$3:F1737),$F$3:$F$1772,0)),"")</f>
        <v/>
      </c>
    </row>
    <row r="1738" spans="1:7">
      <c r="A1738" s="71">
        <v>989</v>
      </c>
      <c r="B1738" s="60" t="s">
        <v>148</v>
      </c>
      <c r="C1738" s="1">
        <v>24.743093999999999</v>
      </c>
      <c r="D1738" s="70">
        <v>0.17853337772106151</v>
      </c>
      <c r="E1738" t="b">
        <f>EXACT(Anketa!$E$5,'Biotopi poligonos'!A1738)</f>
        <v>0</v>
      </c>
      <c r="F1738" t="str">
        <f>IF(E1738=TRUE,COUNTIF($E$3:E1738,TRUE),"")</f>
        <v/>
      </c>
      <c r="G1738" t="str">
        <f>IFERROR(INDEX($B$3:$B$1772,MATCH(ROWS($F$3:F1738),$F$3:$F$1772,0)),"")</f>
        <v/>
      </c>
    </row>
    <row r="1739" spans="1:7">
      <c r="A1739" s="71">
        <v>989</v>
      </c>
      <c r="B1739" s="60" t="s">
        <v>150</v>
      </c>
      <c r="C1739" s="1">
        <v>4.1660899999999996</v>
      </c>
      <c r="D1739" s="70">
        <v>3.0060352177053409E-2</v>
      </c>
      <c r="E1739" t="b">
        <f>EXACT(Anketa!$E$5,'Biotopi poligonos'!A1739)</f>
        <v>0</v>
      </c>
      <c r="F1739" t="str">
        <f>IF(E1739=TRUE,COUNTIF($E$3:E1739,TRUE),"")</f>
        <v/>
      </c>
      <c r="G1739" t="str">
        <f>IFERROR(INDEX($B$3:$B$1772,MATCH(ROWS($F$3:F1739),$F$3:$F$1772,0)),"")</f>
        <v/>
      </c>
    </row>
    <row r="1740" spans="1:7">
      <c r="A1740" s="71">
        <v>989</v>
      </c>
      <c r="B1740" s="60" t="s">
        <v>151</v>
      </c>
      <c r="C1740" s="1">
        <v>20.518981</v>
      </c>
      <c r="D1740" s="70">
        <v>0.14805436156546486</v>
      </c>
      <c r="E1740" t="b">
        <f>EXACT(Anketa!$E$5,'Biotopi poligonos'!A1740)</f>
        <v>0</v>
      </c>
      <c r="F1740" t="str">
        <f>IF(E1740=TRUE,COUNTIF($E$3:E1740,TRUE),"")</f>
        <v/>
      </c>
      <c r="G1740" t="str">
        <f>IFERROR(INDEX($B$3:$B$1772,MATCH(ROWS($F$3:F1740),$F$3:$F$1772,0)),"")</f>
        <v/>
      </c>
    </row>
    <row r="1741" spans="1:7">
      <c r="A1741" s="71">
        <v>990</v>
      </c>
      <c r="B1741" s="60">
        <v>3260</v>
      </c>
      <c r="C1741" s="1">
        <v>0.16237799999999999</v>
      </c>
      <c r="D1741" s="70">
        <v>1.1955149041123099E-3</v>
      </c>
      <c r="E1741" t="b">
        <f>EXACT(Anketa!$E$5,'Biotopi poligonos'!A1741)</f>
        <v>0</v>
      </c>
      <c r="F1741" t="str">
        <f>IF(E1741=TRUE,COUNTIF($E$3:E1741,TRUE),"")</f>
        <v/>
      </c>
      <c r="G1741" t="str">
        <f>IFERROR(INDEX($B$3:$B$1772,MATCH(ROWS($F$3:F1741),$F$3:$F$1772,0)),"")</f>
        <v/>
      </c>
    </row>
    <row r="1742" spans="1:7">
      <c r="A1742" s="71">
        <v>990</v>
      </c>
      <c r="B1742" s="60" t="s">
        <v>148</v>
      </c>
      <c r="C1742" s="1">
        <v>3.7064750000000002</v>
      </c>
      <c r="D1742" s="70">
        <v>2.7289079211590697E-2</v>
      </c>
      <c r="E1742" t="b">
        <f>EXACT(Anketa!$E$5,'Biotopi poligonos'!A1742)</f>
        <v>0</v>
      </c>
      <c r="F1742" t="str">
        <f>IF(E1742=TRUE,COUNTIF($E$3:E1742,TRUE),"")</f>
        <v/>
      </c>
      <c r="G1742" t="str">
        <f>IFERROR(INDEX($B$3:$B$1772,MATCH(ROWS($F$3:F1742),$F$3:$F$1772,0)),"")</f>
        <v/>
      </c>
    </row>
    <row r="1743" spans="1:7">
      <c r="A1743" s="71">
        <v>990</v>
      </c>
      <c r="B1743" s="60" t="s">
        <v>150</v>
      </c>
      <c r="C1743" s="1">
        <v>0.73117200000000004</v>
      </c>
      <c r="D1743" s="70">
        <v>5.383284825959218E-3</v>
      </c>
      <c r="E1743" t="b">
        <f>EXACT(Anketa!$E$5,'Biotopi poligonos'!A1743)</f>
        <v>0</v>
      </c>
      <c r="F1743" t="str">
        <f>IF(E1743=TRUE,COUNTIF($E$3:E1743,TRUE),"")</f>
        <v/>
      </c>
      <c r="G1743" t="str">
        <f>IFERROR(INDEX($B$3:$B$1772,MATCH(ROWS($F$3:F1743),$F$3:$F$1772,0)),"")</f>
        <v/>
      </c>
    </row>
    <row r="1744" spans="1:7">
      <c r="A1744" s="71">
        <v>990</v>
      </c>
      <c r="B1744" s="60" t="s">
        <v>151</v>
      </c>
      <c r="C1744" s="1">
        <v>7.673699</v>
      </c>
      <c r="D1744" s="70">
        <v>5.6497933982261932E-2</v>
      </c>
      <c r="E1744" t="b">
        <f>EXACT(Anketa!$E$5,'Biotopi poligonos'!A1744)</f>
        <v>0</v>
      </c>
      <c r="F1744" t="str">
        <f>IF(E1744=TRUE,COUNTIF($E$3:E1744,TRUE),"")</f>
        <v/>
      </c>
      <c r="G1744" t="str">
        <f>IFERROR(INDEX($B$3:$B$1772,MATCH(ROWS($F$3:F1744),$F$3:$F$1772,0)),"")</f>
        <v/>
      </c>
    </row>
    <row r="1745" spans="1:7">
      <c r="A1745" s="71">
        <v>991</v>
      </c>
      <c r="B1745" s="60" t="s">
        <v>148</v>
      </c>
      <c r="C1745" s="1">
        <v>0.53091200000000005</v>
      </c>
      <c r="D1745" s="70">
        <v>5.0109472896314742E-3</v>
      </c>
      <c r="E1745" t="b">
        <f>EXACT(Anketa!$E$5,'Biotopi poligonos'!A1745)</f>
        <v>0</v>
      </c>
      <c r="F1745" t="str">
        <f>IF(E1745=TRUE,COUNTIF($E$3:E1745,TRUE),"")</f>
        <v/>
      </c>
      <c r="G1745" t="str">
        <f>IFERROR(INDEX($B$3:$B$1772,MATCH(ROWS($F$3:F1745),$F$3:$F$1772,0)),"")</f>
        <v/>
      </c>
    </row>
    <row r="1746" spans="1:7">
      <c r="A1746" s="71">
        <v>991</v>
      </c>
      <c r="B1746" s="60" t="s">
        <v>149</v>
      </c>
      <c r="C1746" s="1">
        <v>1.4060090000000001</v>
      </c>
      <c r="D1746" s="70">
        <v>1.3270442159430299E-2</v>
      </c>
      <c r="E1746" t="b">
        <f>EXACT(Anketa!$E$5,'Biotopi poligonos'!A1746)</f>
        <v>0</v>
      </c>
      <c r="F1746" t="str">
        <f>IF(E1746=TRUE,COUNTIF($E$3:E1746,TRUE),"")</f>
        <v/>
      </c>
      <c r="G1746" t="str">
        <f>IFERROR(INDEX($B$3:$B$1772,MATCH(ROWS($F$3:F1746),$F$3:$F$1772,0)),"")</f>
        <v/>
      </c>
    </row>
    <row r="1747" spans="1:7">
      <c r="A1747" s="71">
        <v>991</v>
      </c>
      <c r="B1747" s="60">
        <v>9050</v>
      </c>
      <c r="C1747" s="1">
        <v>0.71065199999999995</v>
      </c>
      <c r="D1747" s="70">
        <v>6.707401063210449E-3</v>
      </c>
      <c r="E1747" t="b">
        <f>EXACT(Anketa!$E$5,'Biotopi poligonos'!A1747)</f>
        <v>0</v>
      </c>
      <c r="F1747" t="str">
        <f>IF(E1747=TRUE,COUNTIF($E$3:E1747,TRUE),"")</f>
        <v/>
      </c>
      <c r="G1747" t="str">
        <f>IFERROR(INDEX($B$3:$B$1772,MATCH(ROWS($F$3:F1747),$F$3:$F$1772,0)),"")</f>
        <v/>
      </c>
    </row>
    <row r="1748" spans="1:7">
      <c r="A1748" s="71">
        <v>991</v>
      </c>
      <c r="B1748" s="60" t="s">
        <v>150</v>
      </c>
      <c r="C1748" s="1">
        <v>3.9717479999999998</v>
      </c>
      <c r="D1748" s="70">
        <v>3.7486852577638528E-2</v>
      </c>
      <c r="E1748" t="b">
        <f>EXACT(Anketa!$E$5,'Biotopi poligonos'!A1748)</f>
        <v>0</v>
      </c>
      <c r="F1748" t="str">
        <f>IF(E1748=TRUE,COUNTIF($E$3:E1748,TRUE),"")</f>
        <v/>
      </c>
      <c r="G1748" t="str">
        <f>IFERROR(INDEX($B$3:$B$1772,MATCH(ROWS($F$3:F1748),$F$3:$F$1772,0)),"")</f>
        <v/>
      </c>
    </row>
    <row r="1749" spans="1:7">
      <c r="A1749" s="71">
        <v>991</v>
      </c>
      <c r="B1749" s="60" t="s">
        <v>152</v>
      </c>
      <c r="C1749" s="1">
        <v>22.224920999999998</v>
      </c>
      <c r="D1749" s="70">
        <v>0.20976716978938811</v>
      </c>
      <c r="E1749" t="b">
        <f>EXACT(Anketa!$E$5,'Biotopi poligonos'!A1749)</f>
        <v>0</v>
      </c>
      <c r="F1749" t="str">
        <f>IF(E1749=TRUE,COUNTIF($E$3:E1749,TRUE),"")</f>
        <v/>
      </c>
      <c r="G1749" t="str">
        <f>IFERROR(INDEX($B$3:$B$1772,MATCH(ROWS($F$3:F1749),$F$3:$F$1772,0)),"")</f>
        <v/>
      </c>
    </row>
    <row r="1750" spans="1:7">
      <c r="A1750" s="71">
        <v>993</v>
      </c>
      <c r="B1750" s="60">
        <v>3260</v>
      </c>
      <c r="C1750" s="1">
        <v>0.15451799999999999</v>
      </c>
      <c r="D1750" s="70">
        <v>6.9540091560805518E-3</v>
      </c>
      <c r="E1750" t="b">
        <f>EXACT(Anketa!$E$5,'Biotopi poligonos'!A1750)</f>
        <v>0</v>
      </c>
      <c r="F1750" t="str">
        <f>IF(E1750=TRUE,COUNTIF($E$3:E1750,TRUE),"")</f>
        <v/>
      </c>
      <c r="G1750" t="str">
        <f>IFERROR(INDEX($B$3:$B$1772,MATCH(ROWS($F$3:F1750),$F$3:$F$1772,0)),"")</f>
        <v/>
      </c>
    </row>
    <row r="1751" spans="1:7">
      <c r="A1751" s="71">
        <v>993</v>
      </c>
      <c r="B1751" s="60" t="s">
        <v>148</v>
      </c>
      <c r="C1751" s="1">
        <v>3.2757209999999999</v>
      </c>
      <c r="D1751" s="70">
        <v>0.14742226683470755</v>
      </c>
      <c r="E1751" t="b">
        <f>EXACT(Anketa!$E$5,'Biotopi poligonos'!A1751)</f>
        <v>0</v>
      </c>
      <c r="F1751" t="str">
        <f>IF(E1751=TRUE,COUNTIF($E$3:E1751,TRUE),"")</f>
        <v/>
      </c>
      <c r="G1751" t="str">
        <f>IFERROR(INDEX($B$3:$B$1772,MATCH(ROWS($F$3:F1751),$F$3:$F$1772,0)),"")</f>
        <v/>
      </c>
    </row>
    <row r="1752" spans="1:7">
      <c r="A1752" s="71">
        <v>993</v>
      </c>
      <c r="B1752" s="60">
        <v>9050</v>
      </c>
      <c r="C1752" s="1">
        <v>2.154029</v>
      </c>
      <c r="D1752" s="70">
        <v>9.694105145331311E-2</v>
      </c>
      <c r="E1752" t="b">
        <f>EXACT(Anketa!$E$5,'Biotopi poligonos'!A1752)</f>
        <v>0</v>
      </c>
      <c r="F1752" t="str">
        <f>IF(E1752=TRUE,COUNTIF($E$3:E1752,TRUE),"")</f>
        <v/>
      </c>
      <c r="G1752" t="str">
        <f>IFERROR(INDEX($B$3:$B$1772,MATCH(ROWS($F$3:F1752),$F$3:$F$1772,0)),"")</f>
        <v/>
      </c>
    </row>
    <row r="1753" spans="1:7">
      <c r="A1753" s="71">
        <v>993</v>
      </c>
      <c r="B1753" s="60" t="s">
        <v>152</v>
      </c>
      <c r="C1753" s="1">
        <v>1.8864559999999999</v>
      </c>
      <c r="D1753" s="70">
        <v>8.4899055751065211E-2</v>
      </c>
      <c r="E1753" t="b">
        <f>EXACT(Anketa!$E$5,'Biotopi poligonos'!A1753)</f>
        <v>0</v>
      </c>
      <c r="F1753" t="str">
        <f>IF(E1753=TRUE,COUNTIF($E$3:E1753,TRUE),"")</f>
        <v/>
      </c>
      <c r="G1753" t="str">
        <f>IFERROR(INDEX($B$3:$B$1772,MATCH(ROWS($F$3:F1753),$F$3:$F$1772,0)),"")</f>
        <v/>
      </c>
    </row>
    <row r="1754" spans="1:7">
      <c r="A1754" s="71">
        <v>994</v>
      </c>
      <c r="B1754" s="60">
        <v>6450</v>
      </c>
      <c r="C1754" s="1">
        <v>5.0626930000000003</v>
      </c>
      <c r="D1754" s="70">
        <v>0.16025891281775836</v>
      </c>
      <c r="E1754" t="b">
        <f>EXACT(Anketa!$E$5,'Biotopi poligonos'!A1754)</f>
        <v>0</v>
      </c>
      <c r="F1754" t="str">
        <f>IF(E1754=TRUE,COUNTIF($E$3:E1754,TRUE),"")</f>
        <v/>
      </c>
      <c r="G1754" t="str">
        <f>IFERROR(INDEX($B$3:$B$1772,MATCH(ROWS($F$3:F1754),$F$3:$F$1772,0)),"")</f>
        <v/>
      </c>
    </row>
    <row r="1755" spans="1:7">
      <c r="A1755" s="71">
        <v>994</v>
      </c>
      <c r="B1755" s="60" t="s">
        <v>148</v>
      </c>
      <c r="C1755" s="1">
        <v>10.263541</v>
      </c>
      <c r="D1755" s="70">
        <v>0.324891104856741</v>
      </c>
      <c r="E1755" t="b">
        <f>EXACT(Anketa!$E$5,'Biotopi poligonos'!A1755)</f>
        <v>0</v>
      </c>
      <c r="F1755" t="str">
        <f>IF(E1755=TRUE,COUNTIF($E$3:E1755,TRUE),"")</f>
        <v/>
      </c>
      <c r="G1755" t="str">
        <f>IFERROR(INDEX($B$3:$B$1772,MATCH(ROWS($F$3:F1755),$F$3:$F$1772,0)),"")</f>
        <v/>
      </c>
    </row>
    <row r="1756" spans="1:7">
      <c r="A1756" s="71">
        <v>997</v>
      </c>
      <c r="B1756" s="60">
        <v>9050</v>
      </c>
      <c r="C1756" s="1">
        <v>3.805987</v>
      </c>
      <c r="D1756" s="70">
        <v>0.19213472658241487</v>
      </c>
      <c r="E1756" t="b">
        <f>EXACT(Anketa!$E$5,'Biotopi poligonos'!A1756)</f>
        <v>0</v>
      </c>
      <c r="F1756" t="str">
        <f>IF(E1756=TRUE,COUNTIF($E$3:E1756,TRUE),"")</f>
        <v/>
      </c>
      <c r="G1756" t="str">
        <f>IFERROR(INDEX($B$3:$B$1772,MATCH(ROWS($F$3:F1756),$F$3:$F$1772,0)),"")</f>
        <v/>
      </c>
    </row>
    <row r="1757" spans="1:7">
      <c r="A1757" s="71">
        <v>997</v>
      </c>
      <c r="B1757" s="60" t="s">
        <v>150</v>
      </c>
      <c r="C1757" s="1">
        <v>1.2220470000000001</v>
      </c>
      <c r="D1757" s="70">
        <v>6.1691662692452798E-2</v>
      </c>
      <c r="E1757" t="b">
        <f>EXACT(Anketa!$E$5,'Biotopi poligonos'!A1757)</f>
        <v>0</v>
      </c>
      <c r="F1757" t="str">
        <f>IF(E1757=TRUE,COUNTIF($E$3:E1757,TRUE),"")</f>
        <v/>
      </c>
      <c r="G1757" t="str">
        <f>IFERROR(INDEX($B$3:$B$1772,MATCH(ROWS($F$3:F1757),$F$3:$F$1772,0)),"")</f>
        <v/>
      </c>
    </row>
    <row r="1758" spans="1:7">
      <c r="A1758" s="71">
        <v>997</v>
      </c>
      <c r="B1758" s="60">
        <v>9160</v>
      </c>
      <c r="C1758" s="1">
        <v>1.669834</v>
      </c>
      <c r="D1758" s="70">
        <v>8.4296950837724913E-2</v>
      </c>
      <c r="E1758" t="b">
        <f>EXACT(Anketa!$E$5,'Biotopi poligonos'!A1758)</f>
        <v>0</v>
      </c>
      <c r="F1758" t="str">
        <f>IF(E1758=TRUE,COUNTIF($E$3:E1758,TRUE),"")</f>
        <v/>
      </c>
      <c r="G1758" t="str">
        <f>IFERROR(INDEX($B$3:$B$1772,MATCH(ROWS($F$3:F1758),$F$3:$F$1772,0)),"")</f>
        <v/>
      </c>
    </row>
    <row r="1759" spans="1:7">
      <c r="A1759" s="71">
        <v>997</v>
      </c>
      <c r="B1759" s="60" t="s">
        <v>158</v>
      </c>
      <c r="C1759" s="1">
        <v>4.5811669999999998</v>
      </c>
      <c r="D1759" s="70">
        <v>0.23126754478493533</v>
      </c>
      <c r="E1759" t="b">
        <f>EXACT(Anketa!$E$5,'Biotopi poligonos'!A1759)</f>
        <v>0</v>
      </c>
      <c r="F1759" t="str">
        <f>IF(E1759=TRUE,COUNTIF($E$3:E1759,TRUE),"")</f>
        <v/>
      </c>
      <c r="G1759" t="str">
        <f>IFERROR(INDEX($B$3:$B$1772,MATCH(ROWS($F$3:F1759),$F$3:$F$1772,0)),"")</f>
        <v/>
      </c>
    </row>
    <row r="1760" spans="1:7">
      <c r="A1760" s="71">
        <v>998</v>
      </c>
      <c r="B1760" s="60" t="s">
        <v>149</v>
      </c>
      <c r="C1760" s="1">
        <v>28.003741000000002</v>
      </c>
      <c r="D1760" s="70">
        <v>0.68000341898896277</v>
      </c>
      <c r="E1760" t="b">
        <f>EXACT(Anketa!$E$5,'Biotopi poligonos'!A1760)</f>
        <v>0</v>
      </c>
      <c r="F1760" t="str">
        <f>IF(E1760=TRUE,COUNTIF($E$3:E1760,TRUE),"")</f>
        <v/>
      </c>
      <c r="G1760" t="str">
        <f>IFERROR(INDEX($B$3:$B$1772,MATCH(ROWS($F$3:F1760),$F$3:$F$1772,0)),"")</f>
        <v/>
      </c>
    </row>
    <row r="1761" spans="1:7">
      <c r="A1761" s="71">
        <v>998</v>
      </c>
      <c r="B1761" s="60">
        <v>9050</v>
      </c>
      <c r="C1761" s="1">
        <v>3.1512799999999999</v>
      </c>
      <c r="D1761" s="70">
        <v>7.6521246721698299E-2</v>
      </c>
      <c r="E1761" t="b">
        <f>EXACT(Anketa!$E$5,'Biotopi poligonos'!A1761)</f>
        <v>0</v>
      </c>
      <c r="F1761" t="str">
        <f>IF(E1761=TRUE,COUNTIF($E$3:E1761,TRUE),"")</f>
        <v/>
      </c>
      <c r="G1761" t="str">
        <f>IFERROR(INDEX($B$3:$B$1772,MATCH(ROWS($F$3:F1761),$F$3:$F$1772,0)),"")</f>
        <v/>
      </c>
    </row>
    <row r="1762" spans="1:7">
      <c r="A1762" s="71">
        <v>998</v>
      </c>
      <c r="B1762" s="60" t="s">
        <v>150</v>
      </c>
      <c r="C1762" s="1">
        <v>0.96577900000000005</v>
      </c>
      <c r="D1762" s="70">
        <v>2.3451617481669376E-2</v>
      </c>
      <c r="E1762" t="b">
        <f>EXACT(Anketa!$E$5,'Biotopi poligonos'!A1762)</f>
        <v>0</v>
      </c>
      <c r="F1762" t="str">
        <f>IF(E1762=TRUE,COUNTIF($E$3:E1762,TRUE),"")</f>
        <v/>
      </c>
      <c r="G1762" t="str">
        <f>IFERROR(INDEX($B$3:$B$1772,MATCH(ROWS($F$3:F1762),$F$3:$F$1772,0)),"")</f>
        <v/>
      </c>
    </row>
    <row r="1763" spans="1:7">
      <c r="A1763" s="71">
        <v>998</v>
      </c>
      <c r="B1763" s="60" t="s">
        <v>152</v>
      </c>
      <c r="C1763" s="1">
        <v>0.95201499999999994</v>
      </c>
      <c r="D1763" s="70">
        <v>2.3117391884490624E-2</v>
      </c>
      <c r="E1763" t="b">
        <f>EXACT(Anketa!$E$5,'Biotopi poligonos'!A1763)</f>
        <v>0</v>
      </c>
      <c r="F1763" t="str">
        <f>IF(E1763=TRUE,COUNTIF($E$3:E1763,TRUE),"")</f>
        <v/>
      </c>
      <c r="G1763" t="str">
        <f>IFERROR(INDEX($B$3:$B$1772,MATCH(ROWS($F$3:F1763),$F$3:$F$1772,0)),"")</f>
        <v/>
      </c>
    </row>
    <row r="1764" spans="1:7">
      <c r="A1764" s="71">
        <v>999</v>
      </c>
      <c r="B1764" s="60">
        <v>3150</v>
      </c>
      <c r="C1764" s="1">
        <v>14.570282000000001</v>
      </c>
      <c r="D1764" s="70">
        <v>6.3353588015364559E-2</v>
      </c>
      <c r="E1764" t="b">
        <f>EXACT(Anketa!$E$5,'Biotopi poligonos'!A1764)</f>
        <v>0</v>
      </c>
      <c r="F1764" t="str">
        <f>IF(E1764=TRUE,COUNTIF($E$3:E1764,TRUE),"")</f>
        <v/>
      </c>
      <c r="G1764" t="str">
        <f>IFERROR(INDEX($B$3:$B$1772,MATCH(ROWS($F$3:F1764),$F$3:$F$1772,0)),"")</f>
        <v/>
      </c>
    </row>
    <row r="1765" spans="1:7">
      <c r="A1765" s="71">
        <v>999</v>
      </c>
      <c r="B1765" s="60">
        <v>6450</v>
      </c>
      <c r="C1765" s="1">
        <v>0.79704299999999995</v>
      </c>
      <c r="D1765" s="70">
        <v>3.4656524734751333E-3</v>
      </c>
      <c r="E1765" t="b">
        <f>EXACT(Anketa!$E$5,'Biotopi poligonos'!A1765)</f>
        <v>0</v>
      </c>
      <c r="F1765" t="str">
        <f>IF(E1765=TRUE,COUNTIF($E$3:E1765,TRUE),"")</f>
        <v/>
      </c>
      <c r="G1765" t="str">
        <f>IFERROR(INDEX($B$3:$B$1772,MATCH(ROWS($F$3:F1765),$F$3:$F$1772,0)),"")</f>
        <v/>
      </c>
    </row>
    <row r="1766" spans="1:7">
      <c r="A1766" s="71">
        <v>999</v>
      </c>
      <c r="B1766" s="60">
        <v>7140</v>
      </c>
      <c r="C1766" s="1">
        <v>31.524899000000001</v>
      </c>
      <c r="D1766" s="70">
        <v>0.13707459220569501</v>
      </c>
      <c r="E1766" t="b">
        <f>EXACT(Anketa!$E$5,'Biotopi poligonos'!A1766)</f>
        <v>0</v>
      </c>
      <c r="F1766" t="str">
        <f>IF(E1766=TRUE,COUNTIF($E$3:E1766,TRUE),"")</f>
        <v/>
      </c>
      <c r="G1766" t="str">
        <f>IFERROR(INDEX($B$3:$B$1772,MATCH(ROWS($F$3:F1766),$F$3:$F$1772,0)),"")</f>
        <v/>
      </c>
    </row>
    <row r="1767" spans="1:7">
      <c r="A1767" s="71">
        <v>999</v>
      </c>
      <c r="B1767" s="60" t="s">
        <v>148</v>
      </c>
      <c r="C1767" s="1">
        <v>15.588589000000001</v>
      </c>
      <c r="D1767" s="70">
        <v>6.7781326761338176E-2</v>
      </c>
      <c r="E1767" t="b">
        <f>EXACT(Anketa!$E$5,'Biotopi poligonos'!A1767)</f>
        <v>0</v>
      </c>
      <c r="F1767" t="str">
        <f>IF(E1767=TRUE,COUNTIF($E$3:E1767,TRUE),"")</f>
        <v/>
      </c>
      <c r="G1767" t="str">
        <f>IFERROR(INDEX($B$3:$B$1772,MATCH(ROWS($F$3:F1767),$F$3:$F$1772,0)),"")</f>
        <v/>
      </c>
    </row>
    <row r="1768" spans="1:7">
      <c r="A1768" s="71">
        <v>999</v>
      </c>
      <c r="B1768" s="60" t="s">
        <v>150</v>
      </c>
      <c r="C1768" s="1">
        <v>1.003873</v>
      </c>
      <c r="D1768" s="70">
        <v>4.3649777308186668E-3</v>
      </c>
      <c r="E1768" t="b">
        <f>EXACT(Anketa!$E$5,'Biotopi poligonos'!A1768)</f>
        <v>0</v>
      </c>
      <c r="F1768" t="str">
        <f>IF(E1768=TRUE,COUNTIF($E$3:E1768,TRUE),"")</f>
        <v/>
      </c>
      <c r="G1768" t="str">
        <f>IFERROR(INDEX($B$3:$B$1772,MATCH(ROWS($F$3:F1768),$F$3:$F$1772,0)),"")</f>
        <v/>
      </c>
    </row>
    <row r="1769" spans="1:7">
      <c r="A1769" s="71">
        <v>999</v>
      </c>
      <c r="B1769" s="60" t="s">
        <v>151</v>
      </c>
      <c r="C1769" s="1">
        <v>54.584753999999997</v>
      </c>
      <c r="D1769" s="70">
        <v>0.23734201004730193</v>
      </c>
      <c r="E1769" t="b">
        <f>EXACT(Anketa!$E$5,'Biotopi poligonos'!A1769)</f>
        <v>0</v>
      </c>
      <c r="F1769" t="str">
        <f>IF(E1769=TRUE,COUNTIF($E$3:E1769,TRUE),"")</f>
        <v/>
      </c>
      <c r="G1769" t="str">
        <f>IFERROR(INDEX($B$3:$B$1772,MATCH(ROWS($F$3:F1769),$F$3:$F$1772,0)),"")</f>
        <v/>
      </c>
    </row>
    <row r="1770" spans="1:7">
      <c r="A1770" s="71">
        <v>999</v>
      </c>
      <c r="B1770" s="60" t="s">
        <v>152</v>
      </c>
      <c r="C1770" s="1">
        <v>1.35E-4</v>
      </c>
      <c r="D1770" s="70">
        <v>5.8699854828301994E-7</v>
      </c>
      <c r="E1770" t="b">
        <f>EXACT(Anketa!$E$5,'Biotopi poligonos'!A1770)</f>
        <v>0</v>
      </c>
      <c r="F1770" t="str">
        <f>IF(E1770=TRUE,COUNTIF($E$3:E1770,TRUE),"")</f>
        <v/>
      </c>
      <c r="G1770" t="str">
        <f>IFERROR(INDEX($B$3:$B$1772,MATCH(ROWS($F$3:F1770),$F$3:$F$1772,0)),"")</f>
        <v/>
      </c>
    </row>
    <row r="1771" spans="1:7">
      <c r="A1771" s="71">
        <v>1000</v>
      </c>
      <c r="B1771" s="60">
        <v>2180</v>
      </c>
      <c r="C1771" s="1">
        <v>7.6299999999999996E-3</v>
      </c>
      <c r="D1771" s="70">
        <v>1.6834287335117752E-4</v>
      </c>
      <c r="E1771" t="b">
        <f>EXACT(Anketa!$E$5,'Biotopi poligonos'!A1771)</f>
        <v>0</v>
      </c>
      <c r="F1771" t="str">
        <f>IF(E1771=TRUE,COUNTIF($E$3:E1771,TRUE),"")</f>
        <v/>
      </c>
      <c r="G1771" t="str">
        <f>IFERROR(INDEX($B$3:$B$1772,MATCH(ROWS($F$3:F1771),$F$3:$F$1772,0)),"")</f>
        <v/>
      </c>
    </row>
    <row r="1772" spans="1:7">
      <c r="A1772" s="71">
        <v>1000</v>
      </c>
      <c r="B1772" s="60" t="s">
        <v>150</v>
      </c>
      <c r="C1772" s="1">
        <v>24.293430000000001</v>
      </c>
      <c r="D1772" s="70">
        <v>0.53599289773993397</v>
      </c>
      <c r="E1772" t="b">
        <f>EXACT(Anketa!$E$5,'Biotopi poligonos'!A1772)</f>
        <v>0</v>
      </c>
      <c r="F1772" t="str">
        <f>IF(E1772=TRUE,COUNTIF($E$3:E1772,TRUE),"")</f>
        <v/>
      </c>
    </row>
  </sheetData>
  <mergeCells count="1">
    <mergeCell ref="A1:D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1"/>
  <sheetViews>
    <sheetView topLeftCell="A27" workbookViewId="0">
      <selection activeCell="D61" sqref="D61"/>
    </sheetView>
  </sheetViews>
  <sheetFormatPr defaultRowHeight="14.45"/>
  <sheetData>
    <row r="1" spans="1:2">
      <c r="A1" s="51" t="s">
        <v>163</v>
      </c>
      <c r="B1" s="52" t="s">
        <v>164</v>
      </c>
    </row>
    <row r="2" spans="1:2">
      <c r="A2">
        <v>1110</v>
      </c>
      <c r="B2" s="53">
        <v>296.14945299999999</v>
      </c>
    </row>
    <row r="3" spans="1:2">
      <c r="A3" t="s">
        <v>165</v>
      </c>
      <c r="B3" s="53">
        <v>31.343817999999999</v>
      </c>
    </row>
    <row r="4" spans="1:2">
      <c r="A4">
        <v>1170</v>
      </c>
      <c r="B4" s="53">
        <v>51070.992942999997</v>
      </c>
    </row>
    <row r="5" spans="1:2">
      <c r="A5">
        <v>1210</v>
      </c>
      <c r="B5" s="53">
        <v>30.245531</v>
      </c>
    </row>
    <row r="6" spans="1:2">
      <c r="A6">
        <v>1220</v>
      </c>
      <c r="B6" s="53">
        <v>27.018231</v>
      </c>
    </row>
    <row r="7" spans="1:2">
      <c r="A7">
        <v>1230</v>
      </c>
      <c r="B7" s="53">
        <v>8.6397759999999995</v>
      </c>
    </row>
    <row r="8" spans="1:2">
      <c r="A8">
        <v>1310</v>
      </c>
      <c r="B8" s="53">
        <v>30.338899999999999</v>
      </c>
    </row>
    <row r="9" spans="1:2">
      <c r="A9" t="s">
        <v>166</v>
      </c>
      <c r="B9" s="53">
        <v>184.40663000000001</v>
      </c>
    </row>
    <row r="10" spans="1:2">
      <c r="A10">
        <v>1640</v>
      </c>
      <c r="B10" s="53">
        <v>32.253346000000001</v>
      </c>
    </row>
    <row r="11" spans="1:2">
      <c r="A11">
        <v>2110</v>
      </c>
      <c r="B11" s="53">
        <v>134.548362</v>
      </c>
    </row>
    <row r="12" spans="1:2">
      <c r="A12">
        <v>2120</v>
      </c>
      <c r="B12" s="53">
        <v>314.56304799999998</v>
      </c>
    </row>
    <row r="13" spans="1:2">
      <c r="A13" t="s">
        <v>160</v>
      </c>
      <c r="B13" s="53">
        <v>1118.762007</v>
      </c>
    </row>
    <row r="14" spans="1:2">
      <c r="A14" t="s">
        <v>167</v>
      </c>
      <c r="B14" s="53">
        <v>54.832023</v>
      </c>
    </row>
    <row r="15" spans="1:2">
      <c r="A15">
        <v>2170</v>
      </c>
      <c r="B15" s="53">
        <v>15.956972</v>
      </c>
    </row>
    <row r="16" spans="1:2">
      <c r="A16">
        <v>2180</v>
      </c>
      <c r="B16" s="53">
        <v>25000.113485999998</v>
      </c>
    </row>
    <row r="17" spans="1:2">
      <c r="A17">
        <v>2190</v>
      </c>
      <c r="B17" s="53">
        <v>773.02992900000004</v>
      </c>
    </row>
    <row r="18" spans="1:2">
      <c r="A18">
        <v>2320</v>
      </c>
      <c r="B18" s="53">
        <v>2489.9369259999999</v>
      </c>
    </row>
    <row r="19" spans="1:2">
      <c r="A19">
        <v>2330</v>
      </c>
      <c r="B19" s="53">
        <v>4.682474</v>
      </c>
    </row>
    <row r="20" spans="1:2">
      <c r="A20">
        <v>3130</v>
      </c>
      <c r="B20" s="53">
        <v>4186.9530009999999</v>
      </c>
    </row>
    <row r="21" spans="1:2">
      <c r="A21">
        <v>3140</v>
      </c>
      <c r="B21" s="53">
        <v>6817.4402319999999</v>
      </c>
    </row>
    <row r="22" spans="1:2">
      <c r="A22">
        <v>3150</v>
      </c>
      <c r="B22" s="53">
        <v>29654.591032</v>
      </c>
    </row>
    <row r="23" spans="1:2">
      <c r="A23">
        <v>3160</v>
      </c>
      <c r="B23" s="53">
        <v>1355.196038</v>
      </c>
    </row>
    <row r="24" spans="1:2">
      <c r="A24" t="s">
        <v>168</v>
      </c>
      <c r="B24" s="53">
        <v>7.7742909999999998</v>
      </c>
    </row>
    <row r="25" spans="1:2">
      <c r="A25">
        <v>3260</v>
      </c>
      <c r="B25" s="53">
        <v>5122.6146939999999</v>
      </c>
    </row>
    <row r="26" spans="1:2">
      <c r="A26">
        <v>4010</v>
      </c>
      <c r="B26" s="53">
        <v>1209.3283180000001</v>
      </c>
    </row>
    <row r="27" spans="1:2">
      <c r="A27">
        <v>4030</v>
      </c>
      <c r="B27" s="53">
        <v>18.691191</v>
      </c>
    </row>
    <row r="28" spans="1:2">
      <c r="A28">
        <v>5130</v>
      </c>
      <c r="B28" s="53">
        <v>65.881936999999994</v>
      </c>
    </row>
    <row r="29" spans="1:2">
      <c r="A29" t="s">
        <v>169</v>
      </c>
      <c r="B29" s="53">
        <v>205.49875</v>
      </c>
    </row>
    <row r="30" spans="1:2">
      <c r="A30" t="s">
        <v>147</v>
      </c>
      <c r="B30" s="53">
        <v>270.51240200000001</v>
      </c>
    </row>
    <row r="31" spans="1:2">
      <c r="A31">
        <v>6210</v>
      </c>
      <c r="B31" s="53">
        <v>2754.8033049999999</v>
      </c>
    </row>
    <row r="32" spans="1:2">
      <c r="A32" t="s">
        <v>156</v>
      </c>
      <c r="B32" s="53">
        <v>127.808104</v>
      </c>
    </row>
    <row r="33" spans="1:2">
      <c r="A33" t="s">
        <v>153</v>
      </c>
      <c r="B33" s="53">
        <v>4492.9300439999997</v>
      </c>
    </row>
    <row r="34" spans="1:2">
      <c r="A34">
        <v>6410</v>
      </c>
      <c r="B34" s="53">
        <v>1535.824169</v>
      </c>
    </row>
    <row r="35" spans="1:2">
      <c r="A35">
        <v>6430</v>
      </c>
      <c r="B35" s="53">
        <v>253.960296</v>
      </c>
    </row>
    <row r="36" spans="1:2">
      <c r="A36">
        <v>6450</v>
      </c>
      <c r="B36" s="53">
        <v>9916.7445459999999</v>
      </c>
    </row>
    <row r="37" spans="1:2">
      <c r="A37">
        <v>6510</v>
      </c>
      <c r="B37" s="53">
        <v>1471.584353</v>
      </c>
    </row>
    <row r="38" spans="1:2">
      <c r="A38" t="s">
        <v>157</v>
      </c>
      <c r="B38" s="53">
        <v>1395.2328729999999</v>
      </c>
    </row>
    <row r="39" spans="1:2">
      <c r="A39" t="s">
        <v>154</v>
      </c>
      <c r="B39" s="53">
        <v>83909.950417</v>
      </c>
    </row>
    <row r="40" spans="1:2">
      <c r="A40">
        <v>7120</v>
      </c>
      <c r="B40" s="53">
        <v>4593.330817</v>
      </c>
    </row>
    <row r="41" spans="1:2">
      <c r="A41">
        <v>7140</v>
      </c>
      <c r="B41" s="53">
        <v>4635.3510189999997</v>
      </c>
    </row>
    <row r="42" spans="1:2">
      <c r="A42">
        <v>7150</v>
      </c>
      <c r="B42" s="53">
        <v>5.2153999999999999E-2</v>
      </c>
    </row>
    <row r="43" spans="1:2">
      <c r="A43">
        <v>7160</v>
      </c>
      <c r="B43" s="53">
        <v>472.41954199999998</v>
      </c>
    </row>
    <row r="44" spans="1:2">
      <c r="A44" t="s">
        <v>161</v>
      </c>
      <c r="B44" s="53">
        <v>578.346767</v>
      </c>
    </row>
    <row r="45" spans="1:2">
      <c r="A45" t="s">
        <v>162</v>
      </c>
      <c r="B45" s="53">
        <v>26.537662999999998</v>
      </c>
    </row>
    <row r="46" spans="1:2">
      <c r="A46">
        <v>7230</v>
      </c>
      <c r="B46" s="53">
        <v>2051.3949339999999</v>
      </c>
    </row>
    <row r="47" spans="1:2">
      <c r="A47">
        <v>8210</v>
      </c>
      <c r="B47" s="53">
        <v>4.2477580000000001</v>
      </c>
    </row>
    <row r="48" spans="1:2">
      <c r="A48">
        <v>8220</v>
      </c>
      <c r="B48" s="53">
        <v>32.321657999999999</v>
      </c>
    </row>
    <row r="49" spans="1:2">
      <c r="A49">
        <v>8310</v>
      </c>
      <c r="B49" s="53">
        <v>0.608464</v>
      </c>
    </row>
    <row r="50" spans="1:2">
      <c r="A50" t="s">
        <v>148</v>
      </c>
      <c r="B50" s="53">
        <v>27977.709726000001</v>
      </c>
    </row>
    <row r="51" spans="1:2">
      <c r="A51" t="s">
        <v>149</v>
      </c>
      <c r="B51" s="53">
        <v>4570.2387849999996</v>
      </c>
    </row>
    <row r="52" spans="1:2">
      <c r="A52">
        <v>9050</v>
      </c>
      <c r="B52" s="53">
        <v>7200.9539089999998</v>
      </c>
    </row>
    <row r="53" spans="1:2">
      <c r="A53">
        <v>9060</v>
      </c>
      <c r="B53" s="53">
        <v>741.69055200000003</v>
      </c>
    </row>
    <row r="54" spans="1:2">
      <c r="A54">
        <v>9070</v>
      </c>
      <c r="B54" s="53">
        <v>184.54227399999999</v>
      </c>
    </row>
    <row r="55" spans="1:2">
      <c r="A55" t="s">
        <v>150</v>
      </c>
      <c r="B55" s="53">
        <v>8941.7609250000005</v>
      </c>
    </row>
    <row r="56" spans="1:2">
      <c r="A56">
        <v>9160</v>
      </c>
      <c r="B56" s="53">
        <v>1143.453812</v>
      </c>
    </row>
    <row r="57" spans="1:2">
      <c r="A57" t="s">
        <v>158</v>
      </c>
      <c r="B57" s="53">
        <v>4223.3933100000004</v>
      </c>
    </row>
    <row r="58" spans="1:2">
      <c r="A58" t="s">
        <v>151</v>
      </c>
      <c r="B58" s="53">
        <v>33176.504542000002</v>
      </c>
    </row>
    <row r="59" spans="1:2">
      <c r="A59" t="s">
        <v>152</v>
      </c>
      <c r="B59" s="53">
        <v>4427.5539719999997</v>
      </c>
    </row>
    <row r="60" spans="1:2">
      <c r="A60" t="s">
        <v>159</v>
      </c>
      <c r="B60" s="53">
        <v>745.48170900000002</v>
      </c>
    </row>
    <row r="61" spans="1:2">
      <c r="A61" t="s">
        <v>155</v>
      </c>
      <c r="B61" s="53">
        <v>2628.153832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N301"/>
  <sheetViews>
    <sheetView topLeftCell="D10" workbookViewId="0">
      <selection activeCell="G96" sqref="G96"/>
    </sheetView>
  </sheetViews>
  <sheetFormatPr defaultRowHeight="14.45"/>
  <cols>
    <col min="1" max="1" width="30.5703125" customWidth="1"/>
    <col min="2" max="2" width="27.85546875" customWidth="1"/>
    <col min="4" max="4" width="16.7109375" customWidth="1"/>
    <col min="5" max="5" width="23.5703125" customWidth="1"/>
    <col min="6" max="6" width="21.7109375" customWidth="1"/>
    <col min="7" max="7" width="18.5703125" customWidth="1"/>
    <col min="8" max="8" width="16.5703125" customWidth="1"/>
    <col min="9" max="9" width="21.140625" customWidth="1"/>
    <col min="10" max="10" width="17.7109375" customWidth="1"/>
    <col min="11" max="11" width="18.7109375" customWidth="1"/>
    <col min="12" max="12" width="19.5703125" customWidth="1"/>
    <col min="13" max="13" width="20.28515625" customWidth="1"/>
    <col min="14" max="14" width="17" customWidth="1"/>
  </cols>
  <sheetData>
    <row r="1" spans="1:14">
      <c r="A1" t="s">
        <v>170</v>
      </c>
      <c r="B1" t="s">
        <v>171</v>
      </c>
      <c r="D1" t="s">
        <v>172</v>
      </c>
      <c r="E1" t="s">
        <v>173</v>
      </c>
      <c r="F1" t="s">
        <v>174</v>
      </c>
      <c r="G1" t="s">
        <v>175</v>
      </c>
      <c r="H1" t="s">
        <v>87</v>
      </c>
      <c r="I1" t="s">
        <v>176</v>
      </c>
      <c r="J1" t="s">
        <v>177</v>
      </c>
      <c r="K1" t="s">
        <v>178</v>
      </c>
      <c r="L1" s="23" t="s">
        <v>179</v>
      </c>
      <c r="M1" t="s">
        <v>180</v>
      </c>
      <c r="N1" t="s">
        <v>181</v>
      </c>
    </row>
    <row r="2" spans="1:14" ht="28.9">
      <c r="A2" s="13" t="s">
        <v>182</v>
      </c>
      <c r="B2" s="15" t="s">
        <v>183</v>
      </c>
      <c r="D2" s="13" t="s">
        <v>182</v>
      </c>
      <c r="E2" s="13" t="s">
        <v>184</v>
      </c>
      <c r="F2" s="31" t="s">
        <v>185</v>
      </c>
      <c r="G2" s="13" t="s">
        <v>186</v>
      </c>
      <c r="H2" s="23" t="s">
        <v>187</v>
      </c>
      <c r="I2" s="13" t="s">
        <v>188</v>
      </c>
      <c r="J2" s="13" t="s">
        <v>189</v>
      </c>
      <c r="K2" s="13" t="s">
        <v>190</v>
      </c>
      <c r="L2" s="24" t="s">
        <v>191</v>
      </c>
      <c r="M2" s="13" t="s">
        <v>192</v>
      </c>
      <c r="N2" s="13" t="s">
        <v>193</v>
      </c>
    </row>
    <row r="3" spans="1:14" ht="28.9">
      <c r="A3" s="13" t="s">
        <v>194</v>
      </c>
      <c r="B3" s="15" t="s">
        <v>195</v>
      </c>
      <c r="D3" s="13" t="s">
        <v>194</v>
      </c>
      <c r="E3" s="13" t="s">
        <v>196</v>
      </c>
      <c r="F3" s="31" t="s">
        <v>197</v>
      </c>
      <c r="H3" s="24" t="s">
        <v>198</v>
      </c>
      <c r="I3" s="13" t="s">
        <v>199</v>
      </c>
      <c r="J3" s="13" t="s">
        <v>200</v>
      </c>
      <c r="K3" s="13" t="s">
        <v>201</v>
      </c>
      <c r="L3" s="24" t="s">
        <v>202</v>
      </c>
      <c r="M3" s="13" t="s">
        <v>203</v>
      </c>
      <c r="N3" s="13" t="s">
        <v>204</v>
      </c>
    </row>
    <row r="4" spans="1:14">
      <c r="A4" s="13" t="s">
        <v>205</v>
      </c>
      <c r="B4" s="15" t="s">
        <v>206</v>
      </c>
      <c r="D4" s="13" t="s">
        <v>205</v>
      </c>
      <c r="E4" s="13" t="s">
        <v>207</v>
      </c>
      <c r="F4" s="31" t="s">
        <v>208</v>
      </c>
      <c r="H4" s="24" t="s">
        <v>209</v>
      </c>
      <c r="J4" s="13" t="s">
        <v>210</v>
      </c>
      <c r="K4" s="13" t="s">
        <v>211</v>
      </c>
      <c r="L4" s="24" t="s">
        <v>212</v>
      </c>
      <c r="M4" s="13" t="s">
        <v>213</v>
      </c>
      <c r="N4" s="13" t="s">
        <v>214</v>
      </c>
    </row>
    <row r="5" spans="1:14">
      <c r="A5" s="13" t="s">
        <v>184</v>
      </c>
      <c r="B5" s="15" t="s">
        <v>215</v>
      </c>
      <c r="E5" s="13" t="s">
        <v>216</v>
      </c>
      <c r="F5" s="31" t="s">
        <v>217</v>
      </c>
      <c r="H5" s="24" t="s">
        <v>218</v>
      </c>
      <c r="J5" s="13" t="s">
        <v>219</v>
      </c>
      <c r="K5" s="13" t="s">
        <v>220</v>
      </c>
      <c r="L5" s="24" t="s">
        <v>221</v>
      </c>
      <c r="M5" s="13" t="s">
        <v>222</v>
      </c>
    </row>
    <row r="6" spans="1:14">
      <c r="A6" s="13" t="s">
        <v>196</v>
      </c>
      <c r="B6" s="15" t="s">
        <v>223</v>
      </c>
      <c r="E6" s="13" t="s">
        <v>224</v>
      </c>
      <c r="F6" s="31" t="s">
        <v>225</v>
      </c>
      <c r="H6" s="24" t="s">
        <v>226</v>
      </c>
      <c r="J6" s="13" t="s">
        <v>227</v>
      </c>
      <c r="K6" s="13" t="s">
        <v>228</v>
      </c>
      <c r="L6" s="24" t="s">
        <v>229</v>
      </c>
      <c r="M6" s="13" t="s">
        <v>230</v>
      </c>
    </row>
    <row r="7" spans="1:14" ht="28.9">
      <c r="A7" s="13" t="s">
        <v>207</v>
      </c>
      <c r="B7" s="15" t="s">
        <v>231</v>
      </c>
      <c r="E7" s="13" t="s">
        <v>232</v>
      </c>
      <c r="F7" s="31" t="s">
        <v>233</v>
      </c>
      <c r="H7" s="24" t="s">
        <v>234</v>
      </c>
      <c r="J7" s="13" t="s">
        <v>235</v>
      </c>
      <c r="K7" s="13" t="s">
        <v>236</v>
      </c>
      <c r="L7" s="32" t="s">
        <v>237</v>
      </c>
    </row>
    <row r="8" spans="1:14" ht="28.9">
      <c r="A8" s="13" t="s">
        <v>216</v>
      </c>
      <c r="B8" s="15" t="s">
        <v>238</v>
      </c>
      <c r="E8" s="13" t="s">
        <v>239</v>
      </c>
      <c r="F8" s="31" t="s">
        <v>240</v>
      </c>
      <c r="H8" s="24" t="s">
        <v>241</v>
      </c>
      <c r="J8" s="13" t="s">
        <v>242</v>
      </c>
      <c r="K8" s="13" t="s">
        <v>243</v>
      </c>
      <c r="L8" s="24" t="s">
        <v>244</v>
      </c>
    </row>
    <row r="9" spans="1:14">
      <c r="A9" s="13" t="s">
        <v>224</v>
      </c>
      <c r="B9" s="15" t="s">
        <v>245</v>
      </c>
      <c r="E9" s="13" t="s">
        <v>246</v>
      </c>
      <c r="F9" s="31" t="s">
        <v>247</v>
      </c>
      <c r="H9" s="24" t="s">
        <v>248</v>
      </c>
      <c r="J9" s="13" t="s">
        <v>249</v>
      </c>
      <c r="K9" s="13" t="s">
        <v>250</v>
      </c>
      <c r="L9" s="33" t="s">
        <v>251</v>
      </c>
    </row>
    <row r="10" spans="1:14" ht="28.9">
      <c r="A10" s="13" t="s">
        <v>232</v>
      </c>
      <c r="B10" s="15" t="s">
        <v>252</v>
      </c>
      <c r="E10" s="13" t="s">
        <v>253</v>
      </c>
      <c r="F10" s="31" t="s">
        <v>254</v>
      </c>
      <c r="H10" s="24" t="s">
        <v>255</v>
      </c>
      <c r="J10" s="13" t="s">
        <v>256</v>
      </c>
      <c r="K10" s="13" t="s">
        <v>257</v>
      </c>
      <c r="L10" s="24" t="s">
        <v>258</v>
      </c>
    </row>
    <row r="11" spans="1:14" ht="28.9">
      <c r="A11" s="13" t="s">
        <v>239</v>
      </c>
      <c r="B11" s="15" t="s">
        <v>259</v>
      </c>
      <c r="E11" s="13" t="s">
        <v>260</v>
      </c>
      <c r="F11" s="31" t="s">
        <v>261</v>
      </c>
      <c r="H11" s="24" t="s">
        <v>262</v>
      </c>
      <c r="J11" s="12" t="s">
        <v>263</v>
      </c>
      <c r="K11" s="13" t="s">
        <v>264</v>
      </c>
      <c r="L11" s="24" t="s">
        <v>265</v>
      </c>
    </row>
    <row r="12" spans="1:14" ht="28.9">
      <c r="A12" s="13" t="s">
        <v>246</v>
      </c>
      <c r="B12" s="15" t="s">
        <v>266</v>
      </c>
      <c r="E12" s="13" t="s">
        <v>267</v>
      </c>
      <c r="F12" s="31" t="s">
        <v>268</v>
      </c>
      <c r="H12" s="24" t="s">
        <v>89</v>
      </c>
      <c r="J12" s="13" t="s">
        <v>269</v>
      </c>
      <c r="K12" s="13" t="s">
        <v>270</v>
      </c>
      <c r="L12" s="24" t="s">
        <v>271</v>
      </c>
    </row>
    <row r="13" spans="1:14">
      <c r="A13" s="13" t="s">
        <v>253</v>
      </c>
      <c r="B13" s="15" t="s">
        <v>272</v>
      </c>
      <c r="E13" s="13" t="s">
        <v>273</v>
      </c>
      <c r="F13" s="31" t="s">
        <v>274</v>
      </c>
      <c r="H13" s="24" t="s">
        <v>275</v>
      </c>
      <c r="J13" s="13" t="s">
        <v>276</v>
      </c>
      <c r="K13" s="13" t="s">
        <v>277</v>
      </c>
      <c r="L13" s="24" t="s">
        <v>278</v>
      </c>
    </row>
    <row r="14" spans="1:14" ht="28.9">
      <c r="A14" s="13" t="s">
        <v>260</v>
      </c>
      <c r="B14" s="15" t="s">
        <v>279</v>
      </c>
      <c r="E14" s="13" t="s">
        <v>280</v>
      </c>
      <c r="F14" s="31" t="s">
        <v>281</v>
      </c>
      <c r="H14" s="24" t="s">
        <v>282</v>
      </c>
      <c r="K14" s="13" t="s">
        <v>283</v>
      </c>
      <c r="L14" s="24" t="s">
        <v>284</v>
      </c>
    </row>
    <row r="15" spans="1:14">
      <c r="A15" s="13" t="s">
        <v>267</v>
      </c>
      <c r="B15" s="15" t="s">
        <v>285</v>
      </c>
      <c r="E15" s="13" t="s">
        <v>286</v>
      </c>
      <c r="F15" s="31" t="s">
        <v>287</v>
      </c>
      <c r="H15" s="24" t="s">
        <v>288</v>
      </c>
      <c r="K15" s="13" t="s">
        <v>289</v>
      </c>
      <c r="L15" s="24" t="s">
        <v>290</v>
      </c>
    </row>
    <row r="16" spans="1:14">
      <c r="A16" s="13" t="s">
        <v>273</v>
      </c>
      <c r="B16" s="15" t="s">
        <v>291</v>
      </c>
      <c r="E16" s="13" t="s">
        <v>292</v>
      </c>
      <c r="F16" s="31" t="s">
        <v>293</v>
      </c>
      <c r="H16" s="24" t="s">
        <v>294</v>
      </c>
      <c r="K16" s="13" t="s">
        <v>295</v>
      </c>
      <c r="L16" s="24" t="s">
        <v>296</v>
      </c>
    </row>
    <row r="17" spans="1:12">
      <c r="A17" s="13" t="s">
        <v>280</v>
      </c>
      <c r="B17" s="15" t="s">
        <v>297</v>
      </c>
      <c r="E17" s="13" t="s">
        <v>298</v>
      </c>
      <c r="F17" s="31" t="s">
        <v>299</v>
      </c>
      <c r="H17" s="24" t="s">
        <v>300</v>
      </c>
      <c r="K17" s="13" t="s">
        <v>301</v>
      </c>
      <c r="L17" s="24" t="s">
        <v>302</v>
      </c>
    </row>
    <row r="18" spans="1:12">
      <c r="A18" s="13" t="s">
        <v>286</v>
      </c>
      <c r="B18" s="15" t="s">
        <v>303</v>
      </c>
      <c r="E18" s="13" t="s">
        <v>304</v>
      </c>
      <c r="F18" s="31" t="s">
        <v>305</v>
      </c>
      <c r="H18" s="24" t="s">
        <v>306</v>
      </c>
      <c r="K18" s="13" t="s">
        <v>307</v>
      </c>
      <c r="L18" s="24" t="s">
        <v>308</v>
      </c>
    </row>
    <row r="19" spans="1:12">
      <c r="A19" s="13" t="s">
        <v>292</v>
      </c>
      <c r="B19" s="15" t="s">
        <v>309</v>
      </c>
      <c r="E19" s="13" t="s">
        <v>310</v>
      </c>
      <c r="F19" s="31" t="s">
        <v>311</v>
      </c>
      <c r="H19" s="24" t="s">
        <v>312</v>
      </c>
      <c r="K19" s="13" t="s">
        <v>313</v>
      </c>
      <c r="L19" s="24" t="s">
        <v>314</v>
      </c>
    </row>
    <row r="20" spans="1:12">
      <c r="A20" s="13" t="s">
        <v>298</v>
      </c>
      <c r="B20" s="15" t="s">
        <v>315</v>
      </c>
      <c r="E20" s="13" t="s">
        <v>316</v>
      </c>
      <c r="F20" s="31" t="s">
        <v>317</v>
      </c>
      <c r="H20" s="24" t="s">
        <v>318</v>
      </c>
      <c r="K20" s="13" t="s">
        <v>319</v>
      </c>
      <c r="L20" s="24" t="s">
        <v>320</v>
      </c>
    </row>
    <row r="21" spans="1:12">
      <c r="A21" s="13" t="s">
        <v>304</v>
      </c>
      <c r="B21" s="15" t="s">
        <v>321</v>
      </c>
      <c r="E21" s="13" t="s">
        <v>322</v>
      </c>
      <c r="F21" s="31" t="s">
        <v>323</v>
      </c>
      <c r="H21" s="24" t="s">
        <v>324</v>
      </c>
      <c r="K21" s="13" t="s">
        <v>325</v>
      </c>
      <c r="L21" s="24" t="s">
        <v>326</v>
      </c>
    </row>
    <row r="22" spans="1:12" ht="28.9">
      <c r="A22" s="13" t="s">
        <v>310</v>
      </c>
      <c r="B22" s="15" t="s">
        <v>327</v>
      </c>
      <c r="E22" s="13" t="s">
        <v>328</v>
      </c>
      <c r="F22" s="31" t="s">
        <v>329</v>
      </c>
      <c r="H22" s="24" t="s">
        <v>330</v>
      </c>
      <c r="K22" s="13" t="s">
        <v>331</v>
      </c>
      <c r="L22" s="24" t="s">
        <v>332</v>
      </c>
    </row>
    <row r="23" spans="1:12">
      <c r="A23" s="13" t="s">
        <v>316</v>
      </c>
      <c r="B23" s="15" t="s">
        <v>333</v>
      </c>
      <c r="E23" s="13" t="s">
        <v>334</v>
      </c>
      <c r="F23" s="31" t="s">
        <v>335</v>
      </c>
      <c r="H23" s="24" t="s">
        <v>336</v>
      </c>
      <c r="K23" s="13" t="s">
        <v>337</v>
      </c>
      <c r="L23" s="24" t="s">
        <v>338</v>
      </c>
    </row>
    <row r="24" spans="1:12">
      <c r="A24" s="13" t="s">
        <v>322</v>
      </c>
      <c r="B24" s="15" t="s">
        <v>339</v>
      </c>
      <c r="E24" s="13" t="s">
        <v>340</v>
      </c>
      <c r="F24" s="31" t="s">
        <v>341</v>
      </c>
      <c r="H24" s="24" t="s">
        <v>342</v>
      </c>
      <c r="K24" s="13" t="s">
        <v>343</v>
      </c>
      <c r="L24" s="24" t="s">
        <v>344</v>
      </c>
    </row>
    <row r="25" spans="1:12">
      <c r="A25" s="13" t="s">
        <v>328</v>
      </c>
      <c r="B25" s="15" t="s">
        <v>345</v>
      </c>
      <c r="E25" s="13" t="s">
        <v>346</v>
      </c>
      <c r="F25" s="31" t="s">
        <v>347</v>
      </c>
      <c r="H25" s="24" t="s">
        <v>348</v>
      </c>
      <c r="K25" s="13" t="s">
        <v>349</v>
      </c>
      <c r="L25" s="24" t="s">
        <v>350</v>
      </c>
    </row>
    <row r="26" spans="1:12" ht="28.9">
      <c r="A26" s="13" t="s">
        <v>334</v>
      </c>
      <c r="B26" s="15" t="s">
        <v>351</v>
      </c>
      <c r="E26" s="13" t="s">
        <v>352</v>
      </c>
      <c r="F26" s="31" t="s">
        <v>353</v>
      </c>
      <c r="H26" s="24" t="s">
        <v>354</v>
      </c>
      <c r="K26" s="13" t="s">
        <v>355</v>
      </c>
      <c r="L26" s="24" t="s">
        <v>356</v>
      </c>
    </row>
    <row r="27" spans="1:12">
      <c r="A27" s="13" t="s">
        <v>340</v>
      </c>
      <c r="B27" s="15" t="s">
        <v>357</v>
      </c>
      <c r="E27" s="13" t="s">
        <v>358</v>
      </c>
      <c r="F27" s="31" t="s">
        <v>359</v>
      </c>
      <c r="H27" s="24" t="s">
        <v>360</v>
      </c>
      <c r="K27" s="13" t="s">
        <v>361</v>
      </c>
      <c r="L27" s="24" t="s">
        <v>362</v>
      </c>
    </row>
    <row r="28" spans="1:12">
      <c r="A28" s="13" t="s">
        <v>346</v>
      </c>
      <c r="B28" s="15" t="s">
        <v>363</v>
      </c>
      <c r="E28" s="13" t="s">
        <v>364</v>
      </c>
      <c r="F28" s="31" t="s">
        <v>365</v>
      </c>
      <c r="H28" s="24" t="s">
        <v>366</v>
      </c>
      <c r="L28" s="24" t="s">
        <v>367</v>
      </c>
    </row>
    <row r="29" spans="1:12">
      <c r="A29" s="13" t="s">
        <v>352</v>
      </c>
      <c r="B29" s="15" t="s">
        <v>368</v>
      </c>
      <c r="E29" s="13" t="s">
        <v>369</v>
      </c>
      <c r="F29" s="31" t="s">
        <v>370</v>
      </c>
      <c r="H29" s="24" t="s">
        <v>371</v>
      </c>
      <c r="L29" s="24" t="s">
        <v>372</v>
      </c>
    </row>
    <row r="30" spans="1:12">
      <c r="A30" s="13" t="s">
        <v>358</v>
      </c>
      <c r="B30" s="15" t="s">
        <v>373</v>
      </c>
      <c r="E30" s="13" t="s">
        <v>374</v>
      </c>
      <c r="F30" s="31" t="s">
        <v>375</v>
      </c>
      <c r="H30" s="24" t="s">
        <v>376</v>
      </c>
      <c r="L30" s="24" t="s">
        <v>377</v>
      </c>
    </row>
    <row r="31" spans="1:12">
      <c r="A31" s="13" t="s">
        <v>364</v>
      </c>
      <c r="B31" s="15" t="s">
        <v>378</v>
      </c>
      <c r="E31" s="13" t="s">
        <v>379</v>
      </c>
      <c r="F31" s="31" t="s">
        <v>380</v>
      </c>
      <c r="H31" s="24" t="s">
        <v>381</v>
      </c>
      <c r="L31" s="24" t="s">
        <v>382</v>
      </c>
    </row>
    <row r="32" spans="1:12">
      <c r="A32" s="13" t="s">
        <v>369</v>
      </c>
      <c r="B32" s="15" t="s">
        <v>383</v>
      </c>
      <c r="E32" s="13" t="s">
        <v>384</v>
      </c>
      <c r="F32" s="31" t="s">
        <v>385</v>
      </c>
      <c r="H32" s="24" t="s">
        <v>88</v>
      </c>
      <c r="L32" s="24" t="s">
        <v>386</v>
      </c>
    </row>
    <row r="33" spans="1:12">
      <c r="A33" s="13" t="s">
        <v>374</v>
      </c>
      <c r="B33" s="15" t="s">
        <v>387</v>
      </c>
      <c r="E33" s="13" t="s">
        <v>388</v>
      </c>
      <c r="F33" s="31" t="s">
        <v>389</v>
      </c>
      <c r="L33" s="24" t="s">
        <v>390</v>
      </c>
    </row>
    <row r="34" spans="1:12">
      <c r="A34" s="13" t="s">
        <v>379</v>
      </c>
      <c r="B34" s="15" t="s">
        <v>391</v>
      </c>
      <c r="E34" s="13" t="s">
        <v>392</v>
      </c>
      <c r="F34" s="31" t="s">
        <v>393</v>
      </c>
      <c r="L34" s="24" t="s">
        <v>394</v>
      </c>
    </row>
    <row r="35" spans="1:12">
      <c r="A35" s="13" t="s">
        <v>384</v>
      </c>
      <c r="B35" s="15" t="s">
        <v>395</v>
      </c>
      <c r="E35" s="13" t="s">
        <v>396</v>
      </c>
      <c r="F35" s="31" t="s">
        <v>397</v>
      </c>
      <c r="L35" s="24" t="s">
        <v>398</v>
      </c>
    </row>
    <row r="36" spans="1:12">
      <c r="A36" s="13" t="s">
        <v>388</v>
      </c>
      <c r="B36" s="15" t="s">
        <v>399</v>
      </c>
      <c r="E36" s="12" t="s">
        <v>400</v>
      </c>
      <c r="F36" s="31" t="s">
        <v>401</v>
      </c>
      <c r="L36" s="24" t="s">
        <v>402</v>
      </c>
    </row>
    <row r="37" spans="1:12">
      <c r="A37" s="13" t="s">
        <v>392</v>
      </c>
      <c r="B37" s="15" t="s">
        <v>403</v>
      </c>
      <c r="F37" s="31" t="s">
        <v>404</v>
      </c>
      <c r="L37" s="24" t="s">
        <v>405</v>
      </c>
    </row>
    <row r="38" spans="1:12">
      <c r="A38" s="13" t="s">
        <v>396</v>
      </c>
      <c r="B38" s="15" t="s">
        <v>406</v>
      </c>
      <c r="F38" s="31" t="s">
        <v>407</v>
      </c>
      <c r="L38" s="24" t="s">
        <v>408</v>
      </c>
    </row>
    <row r="39" spans="1:12">
      <c r="A39" s="12" t="s">
        <v>400</v>
      </c>
      <c r="B39" s="14" t="s">
        <v>409</v>
      </c>
      <c r="F39" s="31" t="s">
        <v>410</v>
      </c>
      <c r="L39" s="24" t="s">
        <v>411</v>
      </c>
    </row>
    <row r="40" spans="1:12">
      <c r="A40" s="31" t="s">
        <v>185</v>
      </c>
      <c r="B40" s="15" t="s">
        <v>412</v>
      </c>
      <c r="L40" s="24" t="s">
        <v>413</v>
      </c>
    </row>
    <row r="41" spans="1:12">
      <c r="A41" s="31" t="s">
        <v>197</v>
      </c>
      <c r="B41" s="15" t="s">
        <v>414</v>
      </c>
      <c r="F41" s="31"/>
      <c r="L41" s="24" t="s">
        <v>415</v>
      </c>
    </row>
    <row r="42" spans="1:12">
      <c r="A42" s="31" t="s">
        <v>208</v>
      </c>
      <c r="B42" s="15" t="s">
        <v>416</v>
      </c>
      <c r="F42" s="31"/>
      <c r="L42" s="24" t="s">
        <v>417</v>
      </c>
    </row>
    <row r="43" spans="1:12">
      <c r="A43" s="31" t="s">
        <v>217</v>
      </c>
      <c r="B43" s="15" t="s">
        <v>418</v>
      </c>
      <c r="F43" s="31"/>
      <c r="L43" s="24" t="s">
        <v>419</v>
      </c>
    </row>
    <row r="44" spans="1:12">
      <c r="A44" s="31" t="s">
        <v>225</v>
      </c>
      <c r="B44" s="15" t="s">
        <v>420</v>
      </c>
      <c r="F44" s="31"/>
      <c r="L44" s="24" t="s">
        <v>421</v>
      </c>
    </row>
    <row r="45" spans="1:12">
      <c r="A45" s="31" t="s">
        <v>233</v>
      </c>
      <c r="B45" s="15" t="s">
        <v>422</v>
      </c>
      <c r="F45" s="31"/>
      <c r="L45" s="24" t="s">
        <v>423</v>
      </c>
    </row>
    <row r="46" spans="1:12">
      <c r="A46" s="31" t="s">
        <v>240</v>
      </c>
      <c r="B46" s="15" t="s">
        <v>424</v>
      </c>
      <c r="L46" s="24" t="s">
        <v>425</v>
      </c>
    </row>
    <row r="47" spans="1:12">
      <c r="A47" s="31" t="s">
        <v>254</v>
      </c>
      <c r="B47" s="15" t="s">
        <v>426</v>
      </c>
      <c r="L47" s="24" t="s">
        <v>427</v>
      </c>
    </row>
    <row r="48" spans="1:12">
      <c r="A48" s="31" t="s">
        <v>261</v>
      </c>
      <c r="B48" s="15" t="s">
        <v>428</v>
      </c>
      <c r="L48" s="24" t="s">
        <v>429</v>
      </c>
    </row>
    <row r="49" spans="1:12">
      <c r="A49" s="31" t="s">
        <v>268</v>
      </c>
      <c r="B49" s="15" t="s">
        <v>430</v>
      </c>
      <c r="L49" s="24" t="s">
        <v>431</v>
      </c>
    </row>
    <row r="50" spans="1:12">
      <c r="A50" s="31" t="s">
        <v>274</v>
      </c>
      <c r="B50" s="15" t="s">
        <v>432</v>
      </c>
      <c r="L50" s="24" t="s">
        <v>433</v>
      </c>
    </row>
    <row r="51" spans="1:12">
      <c r="A51" s="31" t="s">
        <v>281</v>
      </c>
      <c r="B51" s="15" t="s">
        <v>434</v>
      </c>
      <c r="L51" s="24" t="s">
        <v>435</v>
      </c>
    </row>
    <row r="52" spans="1:12">
      <c r="A52" s="31" t="s">
        <v>287</v>
      </c>
      <c r="B52" s="15" t="s">
        <v>436</v>
      </c>
      <c r="L52" s="24" t="s">
        <v>437</v>
      </c>
    </row>
    <row r="53" spans="1:12">
      <c r="A53" s="31" t="s">
        <v>293</v>
      </c>
      <c r="B53" s="15" t="s">
        <v>438</v>
      </c>
      <c r="L53" s="24" t="s">
        <v>439</v>
      </c>
    </row>
    <row r="54" spans="1:12">
      <c r="A54" s="31" t="s">
        <v>299</v>
      </c>
      <c r="B54" s="15" t="s">
        <v>440</v>
      </c>
      <c r="L54" s="24" t="s">
        <v>441</v>
      </c>
    </row>
    <row r="55" spans="1:12">
      <c r="A55" s="31" t="s">
        <v>305</v>
      </c>
      <c r="B55" s="15" t="s">
        <v>442</v>
      </c>
      <c r="L55" s="33" t="s">
        <v>443</v>
      </c>
    </row>
    <row r="56" spans="1:12">
      <c r="A56" s="31" t="s">
        <v>444</v>
      </c>
      <c r="B56" s="15" t="s">
        <v>445</v>
      </c>
      <c r="C56" s="15"/>
      <c r="D56" s="15"/>
      <c r="E56" s="15"/>
      <c r="F56" s="15"/>
      <c r="G56" s="15"/>
      <c r="H56" s="15"/>
      <c r="I56" s="15"/>
      <c r="J56" s="15"/>
      <c r="L56" s="24" t="s">
        <v>446</v>
      </c>
    </row>
    <row r="57" spans="1:12">
      <c r="A57" s="31" t="s">
        <v>317</v>
      </c>
      <c r="B57" s="15" t="s">
        <v>447</v>
      </c>
      <c r="L57" s="24" t="s">
        <v>448</v>
      </c>
    </row>
    <row r="58" spans="1:12">
      <c r="A58" s="31" t="s">
        <v>323</v>
      </c>
      <c r="B58" s="15" t="s">
        <v>449</v>
      </c>
      <c r="L58" s="24" t="s">
        <v>450</v>
      </c>
    </row>
    <row r="59" spans="1:12">
      <c r="A59" s="31" t="s">
        <v>329</v>
      </c>
      <c r="B59" s="15" t="s">
        <v>451</v>
      </c>
      <c r="L59" s="33" t="s">
        <v>452</v>
      </c>
    </row>
    <row r="60" spans="1:12">
      <c r="A60" s="31" t="s">
        <v>335</v>
      </c>
      <c r="B60" s="15" t="s">
        <v>453</v>
      </c>
      <c r="L60" s="24" t="s">
        <v>454</v>
      </c>
    </row>
    <row r="61" spans="1:12">
      <c r="A61" s="31" t="s">
        <v>341</v>
      </c>
      <c r="B61" s="15" t="s">
        <v>455</v>
      </c>
      <c r="L61" s="24" t="s">
        <v>456</v>
      </c>
    </row>
    <row r="62" spans="1:12">
      <c r="A62" s="31" t="s">
        <v>347</v>
      </c>
      <c r="B62" s="15" t="s">
        <v>457</v>
      </c>
      <c r="L62" s="24" t="s">
        <v>458</v>
      </c>
    </row>
    <row r="63" spans="1:12">
      <c r="A63" s="31" t="s">
        <v>353</v>
      </c>
      <c r="B63" s="15" t="s">
        <v>459</v>
      </c>
      <c r="L63" s="24" t="s">
        <v>460</v>
      </c>
    </row>
    <row r="64" spans="1:12">
      <c r="A64" s="31" t="s">
        <v>359</v>
      </c>
      <c r="B64" s="15" t="s">
        <v>461</v>
      </c>
      <c r="L64" s="24" t="s">
        <v>462</v>
      </c>
    </row>
    <row r="65" spans="1:12">
      <c r="A65" s="31" t="s">
        <v>365</v>
      </c>
      <c r="B65" s="15" t="s">
        <v>463</v>
      </c>
      <c r="L65" s="24" t="s">
        <v>464</v>
      </c>
    </row>
    <row r="66" spans="1:12">
      <c r="A66" s="31" t="s">
        <v>370</v>
      </c>
      <c r="B66" s="15" t="s">
        <v>465</v>
      </c>
      <c r="L66" s="24" t="s">
        <v>466</v>
      </c>
    </row>
    <row r="67" spans="1:12">
      <c r="A67" s="31" t="s">
        <v>375</v>
      </c>
      <c r="B67" s="15" t="s">
        <v>467</v>
      </c>
      <c r="L67" s="24" t="s">
        <v>468</v>
      </c>
    </row>
    <row r="68" spans="1:12">
      <c r="A68" s="31" t="s">
        <v>380</v>
      </c>
      <c r="B68" s="15" t="s">
        <v>469</v>
      </c>
      <c r="L68" s="24" t="s">
        <v>470</v>
      </c>
    </row>
    <row r="69" spans="1:12">
      <c r="A69" s="31" t="s">
        <v>385</v>
      </c>
      <c r="B69" s="15" t="s">
        <v>471</v>
      </c>
      <c r="L69" s="24" t="s">
        <v>472</v>
      </c>
    </row>
    <row r="70" spans="1:12">
      <c r="A70" s="31" t="s">
        <v>389</v>
      </c>
      <c r="B70" s="15" t="s">
        <v>473</v>
      </c>
      <c r="L70" s="24" t="s">
        <v>474</v>
      </c>
    </row>
    <row r="71" spans="1:12">
      <c r="A71" s="31" t="s">
        <v>393</v>
      </c>
      <c r="B71" s="15" t="s">
        <v>475</v>
      </c>
      <c r="L71" s="24" t="s">
        <v>476</v>
      </c>
    </row>
    <row r="72" spans="1:12">
      <c r="A72" s="31" t="s">
        <v>397</v>
      </c>
      <c r="B72" s="15" t="s">
        <v>477</v>
      </c>
      <c r="L72" s="24" t="s">
        <v>478</v>
      </c>
    </row>
    <row r="73" spans="1:12">
      <c r="A73" s="31" t="s">
        <v>401</v>
      </c>
      <c r="B73" s="15" t="s">
        <v>479</v>
      </c>
      <c r="C73" s="31"/>
      <c r="D73" s="15"/>
      <c r="E73" s="31"/>
      <c r="F73" s="15"/>
      <c r="G73" s="31"/>
      <c r="H73" s="15"/>
      <c r="I73" s="15"/>
      <c r="L73" s="24" t="s">
        <v>480</v>
      </c>
    </row>
    <row r="74" spans="1:12">
      <c r="A74" s="31" t="s">
        <v>404</v>
      </c>
      <c r="B74" s="15" t="s">
        <v>481</v>
      </c>
      <c r="L74" s="24" t="s">
        <v>482</v>
      </c>
    </row>
    <row r="75" spans="1:12">
      <c r="A75" s="31" t="s">
        <v>407</v>
      </c>
      <c r="B75" s="15" t="s">
        <v>483</v>
      </c>
      <c r="L75" s="24" t="s">
        <v>484</v>
      </c>
    </row>
    <row r="76" spans="1:12">
      <c r="A76" s="31" t="s">
        <v>410</v>
      </c>
      <c r="B76" s="15" t="s">
        <v>485</v>
      </c>
      <c r="L76" s="24" t="s">
        <v>486</v>
      </c>
    </row>
    <row r="77" spans="1:12">
      <c r="A77" s="13" t="s">
        <v>186</v>
      </c>
      <c r="B77" s="15" t="s">
        <v>487</v>
      </c>
      <c r="L77" s="24" t="s">
        <v>488</v>
      </c>
    </row>
    <row r="78" spans="1:12">
      <c r="A78" s="23" t="s">
        <v>187</v>
      </c>
      <c r="B78" s="34" t="s">
        <v>489</v>
      </c>
      <c r="L78" s="24" t="s">
        <v>490</v>
      </c>
    </row>
    <row r="79" spans="1:12">
      <c r="A79" s="24" t="s">
        <v>198</v>
      </c>
      <c r="B79" s="21" t="s">
        <v>491</v>
      </c>
      <c r="L79" s="24" t="s">
        <v>492</v>
      </c>
    </row>
    <row r="80" spans="1:12">
      <c r="A80" s="24" t="s">
        <v>209</v>
      </c>
      <c r="B80" s="21" t="s">
        <v>493</v>
      </c>
      <c r="L80" s="24" t="s">
        <v>494</v>
      </c>
    </row>
    <row r="81" spans="1:12">
      <c r="A81" s="24" t="s">
        <v>218</v>
      </c>
      <c r="B81" s="21" t="s">
        <v>495</v>
      </c>
      <c r="L81" s="24" t="s">
        <v>496</v>
      </c>
    </row>
    <row r="82" spans="1:12">
      <c r="A82" s="24" t="s">
        <v>226</v>
      </c>
      <c r="B82" s="21" t="s">
        <v>497</v>
      </c>
      <c r="L82" s="24" t="s">
        <v>498</v>
      </c>
    </row>
    <row r="83" spans="1:12">
      <c r="A83" s="24" t="s">
        <v>234</v>
      </c>
      <c r="B83" s="21" t="s">
        <v>499</v>
      </c>
      <c r="L83" s="24" t="s">
        <v>500</v>
      </c>
    </row>
    <row r="84" spans="1:12">
      <c r="A84" s="24" t="s">
        <v>241</v>
      </c>
      <c r="B84" s="21" t="s">
        <v>501</v>
      </c>
      <c r="L84" s="24" t="s">
        <v>502</v>
      </c>
    </row>
    <row r="85" spans="1:12">
      <c r="A85" s="24" t="s">
        <v>248</v>
      </c>
      <c r="B85" s="21" t="s">
        <v>503</v>
      </c>
      <c r="L85" s="24" t="s">
        <v>504</v>
      </c>
    </row>
    <row r="86" spans="1:12">
      <c r="A86" s="24" t="s">
        <v>255</v>
      </c>
      <c r="B86" s="21" t="s">
        <v>505</v>
      </c>
      <c r="L86" s="24" t="s">
        <v>506</v>
      </c>
    </row>
    <row r="87" spans="1:12">
      <c r="A87" s="24" t="s">
        <v>262</v>
      </c>
      <c r="B87" s="21" t="s">
        <v>507</v>
      </c>
      <c r="L87" s="24" t="s">
        <v>508</v>
      </c>
    </row>
    <row r="88" spans="1:12">
      <c r="A88" s="24" t="s">
        <v>89</v>
      </c>
      <c r="B88" s="21" t="s">
        <v>90</v>
      </c>
      <c r="L88" s="24" t="s">
        <v>509</v>
      </c>
    </row>
    <row r="89" spans="1:12">
      <c r="A89" s="24" t="s">
        <v>275</v>
      </c>
      <c r="B89" s="21" t="s">
        <v>510</v>
      </c>
      <c r="L89" s="24" t="s">
        <v>511</v>
      </c>
    </row>
    <row r="90" spans="1:12">
      <c r="A90" s="24" t="s">
        <v>282</v>
      </c>
      <c r="B90" s="21" t="s">
        <v>512</v>
      </c>
      <c r="L90" s="24" t="s">
        <v>513</v>
      </c>
    </row>
    <row r="91" spans="1:12">
      <c r="A91" s="24" t="s">
        <v>288</v>
      </c>
      <c r="B91" s="21" t="s">
        <v>514</v>
      </c>
      <c r="L91" s="24" t="s">
        <v>515</v>
      </c>
    </row>
    <row r="92" spans="1:12">
      <c r="A92" s="24" t="s">
        <v>294</v>
      </c>
      <c r="B92" s="21" t="s">
        <v>516</v>
      </c>
      <c r="L92" s="24" t="s">
        <v>517</v>
      </c>
    </row>
    <row r="93" spans="1:12">
      <c r="A93" s="24" t="s">
        <v>300</v>
      </c>
      <c r="B93" s="21" t="s">
        <v>518</v>
      </c>
      <c r="L93" s="24" t="s">
        <v>519</v>
      </c>
    </row>
    <row r="94" spans="1:12">
      <c r="A94" s="24" t="s">
        <v>306</v>
      </c>
      <c r="B94" s="21" t="s">
        <v>520</v>
      </c>
      <c r="L94" s="24" t="s">
        <v>521</v>
      </c>
    </row>
    <row r="95" spans="1:12">
      <c r="A95" s="24" t="s">
        <v>312</v>
      </c>
      <c r="B95" s="24" t="s">
        <v>522</v>
      </c>
      <c r="L95" s="24" t="s">
        <v>523</v>
      </c>
    </row>
    <row r="96" spans="1:12">
      <c r="A96" s="24" t="s">
        <v>318</v>
      </c>
      <c r="B96" s="21" t="s">
        <v>524</v>
      </c>
      <c r="L96" s="24" t="s">
        <v>525</v>
      </c>
    </row>
    <row r="97" spans="1:12">
      <c r="A97" s="24" t="s">
        <v>324</v>
      </c>
      <c r="B97" s="21" t="s">
        <v>526</v>
      </c>
      <c r="L97" s="24" t="s">
        <v>527</v>
      </c>
    </row>
    <row r="98" spans="1:12">
      <c r="A98" s="24" t="s">
        <v>330</v>
      </c>
      <c r="B98" s="21" t="s">
        <v>528</v>
      </c>
      <c r="L98" s="24" t="s">
        <v>529</v>
      </c>
    </row>
    <row r="99" spans="1:12">
      <c r="A99" s="24" t="s">
        <v>336</v>
      </c>
      <c r="B99" s="21" t="s">
        <v>530</v>
      </c>
      <c r="L99" s="24" t="s">
        <v>531</v>
      </c>
    </row>
    <row r="100" spans="1:12">
      <c r="A100" s="24" t="s">
        <v>342</v>
      </c>
      <c r="B100" s="21" t="s">
        <v>532</v>
      </c>
      <c r="L100" s="24" t="s">
        <v>533</v>
      </c>
    </row>
    <row r="101" spans="1:12">
      <c r="A101" s="24" t="s">
        <v>348</v>
      </c>
      <c r="B101" s="21" t="s">
        <v>534</v>
      </c>
      <c r="L101" s="24" t="s">
        <v>535</v>
      </c>
    </row>
    <row r="102" spans="1:12">
      <c r="A102" s="24" t="s">
        <v>354</v>
      </c>
      <c r="B102" s="21" t="s">
        <v>536</v>
      </c>
      <c r="L102" s="24" t="s">
        <v>537</v>
      </c>
    </row>
    <row r="103" spans="1:12">
      <c r="A103" s="24" t="s">
        <v>360</v>
      </c>
      <c r="B103" s="21" t="s">
        <v>538</v>
      </c>
      <c r="L103" s="24" t="s">
        <v>539</v>
      </c>
    </row>
    <row r="104" spans="1:12">
      <c r="A104" s="24" t="s">
        <v>366</v>
      </c>
      <c r="B104" s="21" t="s">
        <v>540</v>
      </c>
      <c r="L104" s="24" t="s">
        <v>541</v>
      </c>
    </row>
    <row r="105" spans="1:12">
      <c r="A105" s="24" t="s">
        <v>371</v>
      </c>
      <c r="B105" s="21" t="s">
        <v>542</v>
      </c>
      <c r="L105" s="24" t="s">
        <v>543</v>
      </c>
    </row>
    <row r="106" spans="1:12">
      <c r="A106" s="24" t="s">
        <v>376</v>
      </c>
      <c r="B106" s="21" t="s">
        <v>544</v>
      </c>
      <c r="L106" s="24" t="s">
        <v>545</v>
      </c>
    </row>
    <row r="107" spans="1:12">
      <c r="A107" s="24" t="s">
        <v>381</v>
      </c>
      <c r="B107" s="21" t="s">
        <v>546</v>
      </c>
      <c r="L107" s="24" t="s">
        <v>547</v>
      </c>
    </row>
    <row r="108" spans="1:12">
      <c r="A108" s="24" t="s">
        <v>88</v>
      </c>
      <c r="B108" s="21" t="s">
        <v>548</v>
      </c>
      <c r="L108" s="24" t="s">
        <v>549</v>
      </c>
    </row>
    <row r="109" spans="1:12">
      <c r="A109" s="13" t="s">
        <v>188</v>
      </c>
      <c r="B109" s="15" t="s">
        <v>550</v>
      </c>
      <c r="L109" s="24" t="s">
        <v>551</v>
      </c>
    </row>
    <row r="110" spans="1:12">
      <c r="A110" s="13" t="s">
        <v>199</v>
      </c>
      <c r="B110" s="15" t="s">
        <v>552</v>
      </c>
      <c r="L110" s="24" t="s">
        <v>553</v>
      </c>
    </row>
    <row r="111" spans="1:12">
      <c r="A111" s="13" t="s">
        <v>189</v>
      </c>
      <c r="B111" s="15" t="s">
        <v>554</v>
      </c>
      <c r="L111" s="24" t="s">
        <v>555</v>
      </c>
    </row>
    <row r="112" spans="1:12">
      <c r="A112" s="13" t="s">
        <v>200</v>
      </c>
      <c r="B112" s="15" t="s">
        <v>556</v>
      </c>
      <c r="L112" s="24" t="s">
        <v>557</v>
      </c>
    </row>
    <row r="113" spans="1:12">
      <c r="A113" s="13" t="s">
        <v>210</v>
      </c>
      <c r="B113" s="15" t="s">
        <v>558</v>
      </c>
      <c r="L113" s="24" t="s">
        <v>559</v>
      </c>
    </row>
    <row r="114" spans="1:12">
      <c r="A114" s="13" t="s">
        <v>219</v>
      </c>
      <c r="B114" s="15" t="s">
        <v>560</v>
      </c>
      <c r="L114" s="24" t="s">
        <v>561</v>
      </c>
    </row>
    <row r="115" spans="1:12">
      <c r="A115" s="13" t="s">
        <v>227</v>
      </c>
      <c r="B115" s="15" t="s">
        <v>562</v>
      </c>
      <c r="L115" s="24" t="s">
        <v>563</v>
      </c>
    </row>
    <row r="116" spans="1:12">
      <c r="A116" s="13" t="s">
        <v>235</v>
      </c>
      <c r="B116" s="15" t="s">
        <v>564</v>
      </c>
      <c r="L116" s="24" t="s">
        <v>565</v>
      </c>
    </row>
    <row r="117" spans="1:12">
      <c r="A117" s="13" t="s">
        <v>242</v>
      </c>
      <c r="B117" s="15" t="s">
        <v>566</v>
      </c>
      <c r="L117" s="24" t="s">
        <v>567</v>
      </c>
    </row>
    <row r="118" spans="1:12">
      <c r="A118" s="13" t="s">
        <v>249</v>
      </c>
      <c r="B118" s="15" t="s">
        <v>568</v>
      </c>
      <c r="L118" s="24" t="s">
        <v>569</v>
      </c>
    </row>
    <row r="119" spans="1:12">
      <c r="A119" s="13" t="s">
        <v>256</v>
      </c>
      <c r="B119" s="15" t="s">
        <v>570</v>
      </c>
      <c r="L119" s="24" t="s">
        <v>571</v>
      </c>
    </row>
    <row r="120" spans="1:12">
      <c r="A120" s="12" t="s">
        <v>263</v>
      </c>
      <c r="B120" s="35" t="s">
        <v>572</v>
      </c>
      <c r="L120" s="24" t="s">
        <v>573</v>
      </c>
    </row>
    <row r="121" spans="1:12">
      <c r="A121" s="13" t="s">
        <v>269</v>
      </c>
      <c r="B121" s="15" t="s">
        <v>574</v>
      </c>
      <c r="L121" s="24" t="s">
        <v>575</v>
      </c>
    </row>
    <row r="122" spans="1:12">
      <c r="A122" s="13" t="s">
        <v>276</v>
      </c>
      <c r="B122" s="15" t="s">
        <v>576</v>
      </c>
      <c r="L122" s="24" t="s">
        <v>577</v>
      </c>
    </row>
    <row r="123" spans="1:12">
      <c r="A123" s="13" t="s">
        <v>190</v>
      </c>
      <c r="B123" s="15" t="s">
        <v>578</v>
      </c>
      <c r="L123" s="24" t="s">
        <v>579</v>
      </c>
    </row>
    <row r="124" spans="1:12">
      <c r="A124" s="13" t="s">
        <v>201</v>
      </c>
      <c r="B124" s="15" t="s">
        <v>580</v>
      </c>
      <c r="L124" s="24" t="s">
        <v>581</v>
      </c>
    </row>
    <row r="125" spans="1:12">
      <c r="A125" s="13" t="s">
        <v>211</v>
      </c>
      <c r="B125" s="15" t="s">
        <v>582</v>
      </c>
      <c r="L125" s="24" t="s">
        <v>583</v>
      </c>
    </row>
    <row r="126" spans="1:12">
      <c r="A126" s="13" t="s">
        <v>220</v>
      </c>
      <c r="B126" s="15" t="s">
        <v>584</v>
      </c>
      <c r="L126" s="24" t="s">
        <v>585</v>
      </c>
    </row>
    <row r="127" spans="1:12">
      <c r="A127" s="13" t="s">
        <v>228</v>
      </c>
      <c r="B127" s="15" t="s">
        <v>586</v>
      </c>
      <c r="L127" s="24" t="s">
        <v>587</v>
      </c>
    </row>
    <row r="128" spans="1:12">
      <c r="A128" s="13" t="s">
        <v>236</v>
      </c>
      <c r="B128" s="15" t="s">
        <v>588</v>
      </c>
      <c r="L128" s="24" t="s">
        <v>589</v>
      </c>
    </row>
    <row r="129" spans="1:12">
      <c r="A129" s="13" t="s">
        <v>243</v>
      </c>
      <c r="B129" s="15" t="s">
        <v>590</v>
      </c>
      <c r="L129" s="24" t="s">
        <v>591</v>
      </c>
    </row>
    <row r="130" spans="1:12">
      <c r="A130" s="13" t="s">
        <v>250</v>
      </c>
      <c r="B130" s="15" t="s">
        <v>592</v>
      </c>
      <c r="L130" s="24" t="s">
        <v>593</v>
      </c>
    </row>
    <row r="131" spans="1:12">
      <c r="A131" s="13" t="s">
        <v>257</v>
      </c>
      <c r="B131" s="15" t="s">
        <v>594</v>
      </c>
      <c r="L131" s="24" t="s">
        <v>595</v>
      </c>
    </row>
    <row r="132" spans="1:12">
      <c r="A132" s="13" t="s">
        <v>264</v>
      </c>
      <c r="B132" s="15" t="s">
        <v>596</v>
      </c>
      <c r="L132" s="24" t="s">
        <v>597</v>
      </c>
    </row>
    <row r="133" spans="1:12">
      <c r="A133" s="13" t="s">
        <v>270</v>
      </c>
      <c r="B133" s="15" t="s">
        <v>598</v>
      </c>
      <c r="L133" s="24" t="s">
        <v>599</v>
      </c>
    </row>
    <row r="134" spans="1:12">
      <c r="A134" s="13" t="s">
        <v>277</v>
      </c>
      <c r="B134" s="15" t="s">
        <v>600</v>
      </c>
      <c r="L134" s="24" t="s">
        <v>601</v>
      </c>
    </row>
    <row r="135" spans="1:12">
      <c r="A135" s="13" t="s">
        <v>283</v>
      </c>
      <c r="B135" s="15" t="s">
        <v>602</v>
      </c>
      <c r="L135" s="24" t="s">
        <v>603</v>
      </c>
    </row>
    <row r="136" spans="1:12">
      <c r="A136" s="13" t="s">
        <v>289</v>
      </c>
      <c r="B136" s="15" t="s">
        <v>604</v>
      </c>
      <c r="L136" s="24" t="s">
        <v>605</v>
      </c>
    </row>
    <row r="137" spans="1:12">
      <c r="A137" s="13" t="s">
        <v>295</v>
      </c>
      <c r="B137" s="15" t="s">
        <v>606</v>
      </c>
      <c r="L137" s="24" t="s">
        <v>607</v>
      </c>
    </row>
    <row r="138" spans="1:12">
      <c r="A138" s="13" t="s">
        <v>301</v>
      </c>
      <c r="B138" s="15" t="s">
        <v>608</v>
      </c>
      <c r="L138" s="24" t="s">
        <v>609</v>
      </c>
    </row>
    <row r="139" spans="1:12">
      <c r="A139" s="13" t="s">
        <v>307</v>
      </c>
      <c r="B139" s="15" t="s">
        <v>610</v>
      </c>
      <c r="L139" s="24" t="s">
        <v>611</v>
      </c>
    </row>
    <row r="140" spans="1:12">
      <c r="A140" s="13" t="s">
        <v>313</v>
      </c>
      <c r="B140" s="15" t="s">
        <v>612</v>
      </c>
      <c r="L140" s="24" t="s">
        <v>613</v>
      </c>
    </row>
    <row r="141" spans="1:12">
      <c r="A141" s="13" t="s">
        <v>319</v>
      </c>
      <c r="B141" s="15" t="s">
        <v>614</v>
      </c>
      <c r="L141" s="24" t="s">
        <v>615</v>
      </c>
    </row>
    <row r="142" spans="1:12">
      <c r="A142" s="13" t="s">
        <v>325</v>
      </c>
      <c r="B142" s="15" t="s">
        <v>616</v>
      </c>
      <c r="L142" s="24" t="s">
        <v>617</v>
      </c>
    </row>
    <row r="143" spans="1:12">
      <c r="A143" s="13" t="s">
        <v>331</v>
      </c>
      <c r="B143" s="15" t="s">
        <v>618</v>
      </c>
      <c r="L143" s="24" t="s">
        <v>619</v>
      </c>
    </row>
    <row r="144" spans="1:12">
      <c r="A144" s="13" t="s">
        <v>337</v>
      </c>
      <c r="B144" s="15" t="s">
        <v>620</v>
      </c>
      <c r="L144" s="24" t="s">
        <v>621</v>
      </c>
    </row>
    <row r="145" spans="1:12">
      <c r="A145" s="13" t="s">
        <v>343</v>
      </c>
      <c r="B145" s="15" t="s">
        <v>622</v>
      </c>
      <c r="L145" s="24" t="s">
        <v>623</v>
      </c>
    </row>
    <row r="146" spans="1:12">
      <c r="A146" s="13" t="s">
        <v>349</v>
      </c>
      <c r="B146" s="15" t="s">
        <v>624</v>
      </c>
      <c r="L146" s="24" t="s">
        <v>625</v>
      </c>
    </row>
    <row r="147" spans="1:12">
      <c r="A147" s="13" t="s">
        <v>355</v>
      </c>
      <c r="B147" s="15" t="s">
        <v>626</v>
      </c>
    </row>
    <row r="148" spans="1:12">
      <c r="A148" s="13" t="s">
        <v>361</v>
      </c>
      <c r="B148" s="15" t="s">
        <v>627</v>
      </c>
    </row>
    <row r="149" spans="1:12">
      <c r="A149" s="24" t="s">
        <v>191</v>
      </c>
      <c r="B149" s="15" t="s">
        <v>628</v>
      </c>
    </row>
    <row r="150" spans="1:12">
      <c r="A150" s="24" t="s">
        <v>202</v>
      </c>
      <c r="B150" s="15" t="s">
        <v>629</v>
      </c>
    </row>
    <row r="151" spans="1:12">
      <c r="A151" s="24" t="s">
        <v>212</v>
      </c>
      <c r="B151" s="15" t="s">
        <v>630</v>
      </c>
    </row>
    <row r="152" spans="1:12">
      <c r="A152" s="24" t="s">
        <v>221</v>
      </c>
      <c r="B152" s="15" t="s">
        <v>631</v>
      </c>
    </row>
    <row r="153" spans="1:12">
      <c r="A153" s="24" t="s">
        <v>229</v>
      </c>
      <c r="B153" s="15" t="s">
        <v>632</v>
      </c>
    </row>
    <row r="154" spans="1:12">
      <c r="A154" s="32" t="s">
        <v>237</v>
      </c>
      <c r="B154" s="15" t="s">
        <v>633</v>
      </c>
    </row>
    <row r="155" spans="1:12">
      <c r="A155" s="24" t="s">
        <v>244</v>
      </c>
      <c r="B155" s="15" t="s">
        <v>634</v>
      </c>
    </row>
    <row r="156" spans="1:12">
      <c r="A156" s="33" t="s">
        <v>251</v>
      </c>
      <c r="B156" s="36" t="s">
        <v>635</v>
      </c>
    </row>
    <row r="157" spans="1:12">
      <c r="A157" s="24" t="s">
        <v>258</v>
      </c>
      <c r="B157" s="15" t="s">
        <v>636</v>
      </c>
    </row>
    <row r="158" spans="1:12">
      <c r="A158" s="24" t="s">
        <v>265</v>
      </c>
      <c r="B158" s="15" t="s">
        <v>637</v>
      </c>
    </row>
    <row r="159" spans="1:12">
      <c r="A159" s="24" t="s">
        <v>271</v>
      </c>
      <c r="B159" s="15" t="s">
        <v>638</v>
      </c>
    </row>
    <row r="160" spans="1:12">
      <c r="A160" s="24" t="s">
        <v>278</v>
      </c>
      <c r="B160" s="15" t="s">
        <v>639</v>
      </c>
    </row>
    <row r="161" spans="1:2">
      <c r="A161" s="24" t="s">
        <v>284</v>
      </c>
      <c r="B161" s="15" t="s">
        <v>640</v>
      </c>
    </row>
    <row r="162" spans="1:2">
      <c r="A162" s="24" t="s">
        <v>290</v>
      </c>
      <c r="B162" s="15" t="s">
        <v>641</v>
      </c>
    </row>
    <row r="163" spans="1:2">
      <c r="A163" s="24" t="s">
        <v>296</v>
      </c>
      <c r="B163" s="15" t="s">
        <v>642</v>
      </c>
    </row>
    <row r="164" spans="1:2">
      <c r="A164" s="24" t="s">
        <v>302</v>
      </c>
      <c r="B164" s="15" t="s">
        <v>643</v>
      </c>
    </row>
    <row r="165" spans="1:2">
      <c r="A165" s="24" t="s">
        <v>308</v>
      </c>
      <c r="B165" s="15" t="s">
        <v>644</v>
      </c>
    </row>
    <row r="166" spans="1:2">
      <c r="A166" s="24" t="s">
        <v>314</v>
      </c>
      <c r="B166" s="15" t="s">
        <v>645</v>
      </c>
    </row>
    <row r="167" spans="1:2">
      <c r="A167" s="24" t="s">
        <v>320</v>
      </c>
      <c r="B167" s="15" t="s">
        <v>646</v>
      </c>
    </row>
    <row r="168" spans="1:2">
      <c r="A168" s="24" t="s">
        <v>326</v>
      </c>
      <c r="B168" s="15" t="s">
        <v>647</v>
      </c>
    </row>
    <row r="169" spans="1:2">
      <c r="A169" s="24" t="s">
        <v>332</v>
      </c>
      <c r="B169" s="15" t="s">
        <v>648</v>
      </c>
    </row>
    <row r="170" spans="1:2">
      <c r="A170" s="24" t="s">
        <v>338</v>
      </c>
      <c r="B170" s="15" t="s">
        <v>649</v>
      </c>
    </row>
    <row r="171" spans="1:2">
      <c r="A171" s="24" t="s">
        <v>344</v>
      </c>
      <c r="B171" s="15" t="s">
        <v>650</v>
      </c>
    </row>
    <row r="172" spans="1:2">
      <c r="A172" s="24" t="s">
        <v>350</v>
      </c>
      <c r="B172" s="15" t="s">
        <v>651</v>
      </c>
    </row>
    <row r="173" spans="1:2">
      <c r="A173" s="24" t="s">
        <v>356</v>
      </c>
      <c r="B173" s="15" t="s">
        <v>652</v>
      </c>
    </row>
    <row r="174" spans="1:2">
      <c r="A174" s="24" t="s">
        <v>362</v>
      </c>
      <c r="B174" s="15" t="s">
        <v>653</v>
      </c>
    </row>
    <row r="175" spans="1:2">
      <c r="A175" s="24" t="s">
        <v>367</v>
      </c>
      <c r="B175" s="15" t="s">
        <v>654</v>
      </c>
    </row>
    <row r="176" spans="1:2">
      <c r="A176" s="24" t="s">
        <v>372</v>
      </c>
      <c r="B176" s="15" t="s">
        <v>655</v>
      </c>
    </row>
    <row r="177" spans="1:2">
      <c r="A177" s="24" t="s">
        <v>377</v>
      </c>
      <c r="B177" s="15" t="s">
        <v>656</v>
      </c>
    </row>
    <row r="178" spans="1:2">
      <c r="A178" s="24" t="s">
        <v>382</v>
      </c>
      <c r="B178" s="15" t="s">
        <v>657</v>
      </c>
    </row>
    <row r="179" spans="1:2">
      <c r="A179" s="24" t="s">
        <v>386</v>
      </c>
      <c r="B179" s="15" t="s">
        <v>658</v>
      </c>
    </row>
    <row r="180" spans="1:2">
      <c r="A180" s="24" t="s">
        <v>390</v>
      </c>
      <c r="B180" s="15" t="s">
        <v>659</v>
      </c>
    </row>
    <row r="181" spans="1:2">
      <c r="A181" s="24" t="s">
        <v>394</v>
      </c>
      <c r="B181" s="15" t="s">
        <v>660</v>
      </c>
    </row>
    <row r="182" spans="1:2">
      <c r="A182" s="24" t="s">
        <v>398</v>
      </c>
      <c r="B182" s="15" t="s">
        <v>661</v>
      </c>
    </row>
    <row r="183" spans="1:2">
      <c r="A183" s="24" t="s">
        <v>402</v>
      </c>
      <c r="B183" s="15" t="s">
        <v>662</v>
      </c>
    </row>
    <row r="184" spans="1:2">
      <c r="A184" s="24" t="s">
        <v>405</v>
      </c>
      <c r="B184" s="15" t="s">
        <v>663</v>
      </c>
    </row>
    <row r="185" spans="1:2">
      <c r="A185" s="24" t="s">
        <v>408</v>
      </c>
      <c r="B185" s="15" t="s">
        <v>664</v>
      </c>
    </row>
    <row r="186" spans="1:2">
      <c r="A186" s="24" t="s">
        <v>411</v>
      </c>
      <c r="B186" s="15" t="s">
        <v>665</v>
      </c>
    </row>
    <row r="187" spans="1:2">
      <c r="A187" s="24" t="s">
        <v>413</v>
      </c>
      <c r="B187" s="15" t="s">
        <v>666</v>
      </c>
    </row>
    <row r="188" spans="1:2">
      <c r="A188" s="24" t="s">
        <v>415</v>
      </c>
      <c r="B188" s="15" t="s">
        <v>667</v>
      </c>
    </row>
    <row r="189" spans="1:2">
      <c r="A189" s="24" t="s">
        <v>417</v>
      </c>
      <c r="B189" s="15" t="s">
        <v>668</v>
      </c>
    </row>
    <row r="190" spans="1:2">
      <c r="A190" s="24" t="s">
        <v>419</v>
      </c>
      <c r="B190" s="15" t="s">
        <v>669</v>
      </c>
    </row>
    <row r="191" spans="1:2">
      <c r="A191" s="24" t="s">
        <v>421</v>
      </c>
      <c r="B191" s="15" t="s">
        <v>670</v>
      </c>
    </row>
    <row r="192" spans="1:2">
      <c r="A192" s="24" t="s">
        <v>423</v>
      </c>
      <c r="B192" s="15" t="s">
        <v>671</v>
      </c>
    </row>
    <row r="193" spans="1:2">
      <c r="A193" s="24" t="s">
        <v>425</v>
      </c>
      <c r="B193" s="15" t="s">
        <v>672</v>
      </c>
    </row>
    <row r="194" spans="1:2">
      <c r="A194" s="24" t="s">
        <v>427</v>
      </c>
      <c r="B194" s="15" t="s">
        <v>673</v>
      </c>
    </row>
    <row r="195" spans="1:2">
      <c r="A195" s="24" t="s">
        <v>429</v>
      </c>
      <c r="B195" s="15" t="s">
        <v>674</v>
      </c>
    </row>
    <row r="196" spans="1:2">
      <c r="A196" s="24" t="s">
        <v>431</v>
      </c>
      <c r="B196" s="15" t="s">
        <v>675</v>
      </c>
    </row>
    <row r="197" spans="1:2">
      <c r="A197" s="24" t="s">
        <v>433</v>
      </c>
      <c r="B197" s="15" t="s">
        <v>676</v>
      </c>
    </row>
    <row r="198" spans="1:2">
      <c r="A198" s="24" t="s">
        <v>435</v>
      </c>
      <c r="B198" s="15" t="s">
        <v>677</v>
      </c>
    </row>
    <row r="199" spans="1:2">
      <c r="A199" s="24" t="s">
        <v>437</v>
      </c>
      <c r="B199" s="15" t="s">
        <v>678</v>
      </c>
    </row>
    <row r="200" spans="1:2">
      <c r="A200" s="24" t="s">
        <v>439</v>
      </c>
      <c r="B200" s="15" t="s">
        <v>679</v>
      </c>
    </row>
    <row r="201" spans="1:2">
      <c r="A201" s="24" t="s">
        <v>441</v>
      </c>
      <c r="B201" s="15" t="s">
        <v>680</v>
      </c>
    </row>
    <row r="202" spans="1:2">
      <c r="A202" s="33" t="s">
        <v>443</v>
      </c>
      <c r="B202" s="15" t="s">
        <v>681</v>
      </c>
    </row>
    <row r="203" spans="1:2">
      <c r="A203" s="24" t="s">
        <v>446</v>
      </c>
      <c r="B203" s="15" t="s">
        <v>682</v>
      </c>
    </row>
    <row r="204" spans="1:2">
      <c r="A204" s="24" t="s">
        <v>448</v>
      </c>
      <c r="B204" s="15" t="s">
        <v>683</v>
      </c>
    </row>
    <row r="205" spans="1:2">
      <c r="A205" s="24" t="s">
        <v>450</v>
      </c>
      <c r="B205" s="15" t="s">
        <v>684</v>
      </c>
    </row>
    <row r="206" spans="1:2">
      <c r="A206" s="33" t="s">
        <v>452</v>
      </c>
      <c r="B206" s="15" t="s">
        <v>685</v>
      </c>
    </row>
    <row r="207" spans="1:2">
      <c r="A207" s="24" t="s">
        <v>454</v>
      </c>
      <c r="B207" s="15" t="s">
        <v>686</v>
      </c>
    </row>
    <row r="208" spans="1:2">
      <c r="A208" s="24" t="s">
        <v>456</v>
      </c>
      <c r="B208" s="15" t="s">
        <v>687</v>
      </c>
    </row>
    <row r="209" spans="1:2">
      <c r="A209" s="24" t="s">
        <v>458</v>
      </c>
      <c r="B209" s="15" t="s">
        <v>688</v>
      </c>
    </row>
    <row r="210" spans="1:2">
      <c r="A210" s="24" t="s">
        <v>460</v>
      </c>
      <c r="B210" s="15" t="s">
        <v>689</v>
      </c>
    </row>
    <row r="211" spans="1:2">
      <c r="A211" s="24" t="s">
        <v>462</v>
      </c>
      <c r="B211" s="15" t="s">
        <v>690</v>
      </c>
    </row>
    <row r="212" spans="1:2">
      <c r="A212" s="24" t="s">
        <v>464</v>
      </c>
      <c r="B212" s="15" t="s">
        <v>691</v>
      </c>
    </row>
    <row r="213" spans="1:2">
      <c r="A213" s="24" t="s">
        <v>466</v>
      </c>
      <c r="B213" s="15" t="s">
        <v>692</v>
      </c>
    </row>
    <row r="214" spans="1:2">
      <c r="A214" s="24" t="s">
        <v>468</v>
      </c>
      <c r="B214" s="15" t="s">
        <v>693</v>
      </c>
    </row>
    <row r="215" spans="1:2">
      <c r="A215" s="24" t="s">
        <v>470</v>
      </c>
      <c r="B215" s="15" t="s">
        <v>694</v>
      </c>
    </row>
    <row r="216" spans="1:2">
      <c r="A216" s="24" t="s">
        <v>472</v>
      </c>
      <c r="B216" s="15" t="s">
        <v>695</v>
      </c>
    </row>
    <row r="217" spans="1:2">
      <c r="A217" s="24" t="s">
        <v>474</v>
      </c>
      <c r="B217" s="15" t="s">
        <v>696</v>
      </c>
    </row>
    <row r="218" spans="1:2">
      <c r="A218" s="24" t="s">
        <v>476</v>
      </c>
      <c r="B218" s="15" t="s">
        <v>697</v>
      </c>
    </row>
    <row r="219" spans="1:2">
      <c r="A219" s="24" t="s">
        <v>478</v>
      </c>
      <c r="B219" s="15" t="s">
        <v>698</v>
      </c>
    </row>
    <row r="220" spans="1:2">
      <c r="A220" s="24" t="s">
        <v>480</v>
      </c>
      <c r="B220" s="15" t="s">
        <v>699</v>
      </c>
    </row>
    <row r="221" spans="1:2">
      <c r="A221" s="24" t="s">
        <v>482</v>
      </c>
      <c r="B221" s="15" t="s">
        <v>700</v>
      </c>
    </row>
    <row r="222" spans="1:2">
      <c r="A222" s="24" t="s">
        <v>484</v>
      </c>
      <c r="B222" s="15" t="s">
        <v>701</v>
      </c>
    </row>
    <row r="223" spans="1:2">
      <c r="A223" s="24" t="s">
        <v>486</v>
      </c>
      <c r="B223" s="15" t="s">
        <v>702</v>
      </c>
    </row>
    <row r="224" spans="1:2">
      <c r="A224" s="24" t="s">
        <v>488</v>
      </c>
      <c r="B224" s="15" t="s">
        <v>703</v>
      </c>
    </row>
    <row r="225" spans="1:2">
      <c r="A225" s="24" t="s">
        <v>490</v>
      </c>
      <c r="B225" s="15" t="s">
        <v>704</v>
      </c>
    </row>
    <row r="226" spans="1:2">
      <c r="A226" s="24" t="s">
        <v>492</v>
      </c>
      <c r="B226" s="15" t="s">
        <v>705</v>
      </c>
    </row>
    <row r="227" spans="1:2">
      <c r="A227" s="24" t="s">
        <v>494</v>
      </c>
      <c r="B227" s="15" t="s">
        <v>706</v>
      </c>
    </row>
    <row r="228" spans="1:2">
      <c r="A228" s="24" t="s">
        <v>496</v>
      </c>
      <c r="B228" s="15" t="s">
        <v>707</v>
      </c>
    </row>
    <row r="229" spans="1:2">
      <c r="A229" s="24" t="s">
        <v>498</v>
      </c>
      <c r="B229" s="15" t="s">
        <v>708</v>
      </c>
    </row>
    <row r="230" spans="1:2">
      <c r="A230" s="24" t="s">
        <v>500</v>
      </c>
      <c r="B230" s="15" t="s">
        <v>709</v>
      </c>
    </row>
    <row r="231" spans="1:2">
      <c r="A231" s="24" t="s">
        <v>502</v>
      </c>
      <c r="B231" s="15" t="s">
        <v>710</v>
      </c>
    </row>
    <row r="232" spans="1:2">
      <c r="A232" s="24" t="s">
        <v>504</v>
      </c>
      <c r="B232" s="15" t="s">
        <v>711</v>
      </c>
    </row>
    <row r="233" spans="1:2">
      <c r="A233" s="24" t="s">
        <v>506</v>
      </c>
      <c r="B233" s="15" t="s">
        <v>712</v>
      </c>
    </row>
    <row r="234" spans="1:2">
      <c r="A234" s="24" t="s">
        <v>508</v>
      </c>
      <c r="B234" s="15" t="s">
        <v>713</v>
      </c>
    </row>
    <row r="235" spans="1:2">
      <c r="A235" s="24" t="s">
        <v>509</v>
      </c>
      <c r="B235" s="15" t="s">
        <v>714</v>
      </c>
    </row>
    <row r="236" spans="1:2">
      <c r="A236" s="24" t="s">
        <v>511</v>
      </c>
      <c r="B236" s="15" t="s">
        <v>715</v>
      </c>
    </row>
    <row r="237" spans="1:2">
      <c r="A237" s="24" t="s">
        <v>513</v>
      </c>
      <c r="B237" s="15" t="s">
        <v>716</v>
      </c>
    </row>
    <row r="238" spans="1:2">
      <c r="A238" s="24" t="s">
        <v>515</v>
      </c>
      <c r="B238" s="15" t="s">
        <v>717</v>
      </c>
    </row>
    <row r="239" spans="1:2">
      <c r="A239" s="24" t="s">
        <v>517</v>
      </c>
      <c r="B239" s="15" t="s">
        <v>718</v>
      </c>
    </row>
    <row r="240" spans="1:2">
      <c r="A240" s="24" t="s">
        <v>519</v>
      </c>
      <c r="B240" s="15" t="s">
        <v>719</v>
      </c>
    </row>
    <row r="241" spans="1:2">
      <c r="A241" s="24" t="s">
        <v>521</v>
      </c>
      <c r="B241" s="15" t="s">
        <v>720</v>
      </c>
    </row>
    <row r="242" spans="1:2">
      <c r="A242" s="24" t="s">
        <v>523</v>
      </c>
      <c r="B242" s="15" t="s">
        <v>721</v>
      </c>
    </row>
    <row r="243" spans="1:2">
      <c r="A243" s="24" t="s">
        <v>525</v>
      </c>
      <c r="B243" s="15" t="s">
        <v>722</v>
      </c>
    </row>
    <row r="244" spans="1:2">
      <c r="A244" s="24" t="s">
        <v>527</v>
      </c>
      <c r="B244" s="15" t="s">
        <v>723</v>
      </c>
    </row>
    <row r="245" spans="1:2">
      <c r="A245" s="24" t="s">
        <v>529</v>
      </c>
      <c r="B245" s="15" t="s">
        <v>724</v>
      </c>
    </row>
    <row r="246" spans="1:2">
      <c r="A246" s="24" t="s">
        <v>531</v>
      </c>
      <c r="B246" s="15" t="s">
        <v>725</v>
      </c>
    </row>
    <row r="247" spans="1:2">
      <c r="A247" s="24" t="s">
        <v>533</v>
      </c>
      <c r="B247" s="15" t="s">
        <v>726</v>
      </c>
    </row>
    <row r="248" spans="1:2">
      <c r="A248" s="24" t="s">
        <v>535</v>
      </c>
      <c r="B248" s="15" t="s">
        <v>727</v>
      </c>
    </row>
    <row r="249" spans="1:2">
      <c r="A249" s="24" t="s">
        <v>537</v>
      </c>
      <c r="B249" s="15" t="s">
        <v>728</v>
      </c>
    </row>
    <row r="250" spans="1:2">
      <c r="A250" s="24" t="s">
        <v>539</v>
      </c>
      <c r="B250" s="15" t="s">
        <v>729</v>
      </c>
    </row>
    <row r="251" spans="1:2">
      <c r="A251" s="24" t="s">
        <v>541</v>
      </c>
      <c r="B251" s="15" t="s">
        <v>730</v>
      </c>
    </row>
    <row r="252" spans="1:2">
      <c r="A252" s="24" t="s">
        <v>543</v>
      </c>
      <c r="B252" s="15" t="s">
        <v>731</v>
      </c>
    </row>
    <row r="253" spans="1:2">
      <c r="A253" s="24" t="s">
        <v>545</v>
      </c>
      <c r="B253" s="15" t="s">
        <v>732</v>
      </c>
    </row>
    <row r="254" spans="1:2">
      <c r="A254" s="24" t="s">
        <v>547</v>
      </c>
      <c r="B254" s="15" t="s">
        <v>733</v>
      </c>
    </row>
    <row r="255" spans="1:2">
      <c r="A255" s="24" t="s">
        <v>549</v>
      </c>
      <c r="B255" s="15" t="s">
        <v>734</v>
      </c>
    </row>
    <row r="256" spans="1:2">
      <c r="A256" s="24" t="s">
        <v>551</v>
      </c>
      <c r="B256" s="15" t="s">
        <v>735</v>
      </c>
    </row>
    <row r="257" spans="1:2">
      <c r="A257" s="24" t="s">
        <v>553</v>
      </c>
      <c r="B257" s="15" t="s">
        <v>736</v>
      </c>
    </row>
    <row r="258" spans="1:2">
      <c r="A258" s="24" t="s">
        <v>555</v>
      </c>
      <c r="B258" s="15" t="s">
        <v>737</v>
      </c>
    </row>
    <row r="259" spans="1:2">
      <c r="A259" s="24" t="s">
        <v>557</v>
      </c>
      <c r="B259" s="15" t="s">
        <v>738</v>
      </c>
    </row>
    <row r="260" spans="1:2">
      <c r="A260" s="24" t="s">
        <v>559</v>
      </c>
      <c r="B260" s="15" t="s">
        <v>739</v>
      </c>
    </row>
    <row r="261" spans="1:2">
      <c r="A261" s="24" t="s">
        <v>561</v>
      </c>
      <c r="B261" s="15" t="s">
        <v>740</v>
      </c>
    </row>
    <row r="262" spans="1:2">
      <c r="A262" s="24" t="s">
        <v>563</v>
      </c>
      <c r="B262" s="15" t="s">
        <v>741</v>
      </c>
    </row>
    <row r="263" spans="1:2">
      <c r="A263" s="24" t="s">
        <v>565</v>
      </c>
      <c r="B263" s="15" t="s">
        <v>742</v>
      </c>
    </row>
    <row r="264" spans="1:2">
      <c r="A264" s="24" t="s">
        <v>567</v>
      </c>
      <c r="B264" s="15" t="s">
        <v>743</v>
      </c>
    </row>
    <row r="265" spans="1:2">
      <c r="A265" s="24" t="s">
        <v>569</v>
      </c>
      <c r="B265" s="15" t="s">
        <v>744</v>
      </c>
    </row>
    <row r="266" spans="1:2">
      <c r="A266" s="24" t="s">
        <v>571</v>
      </c>
      <c r="B266" s="15" t="s">
        <v>745</v>
      </c>
    </row>
    <row r="267" spans="1:2">
      <c r="A267" s="24" t="s">
        <v>573</v>
      </c>
      <c r="B267" s="15" t="s">
        <v>746</v>
      </c>
    </row>
    <row r="268" spans="1:2">
      <c r="A268" s="24" t="s">
        <v>575</v>
      </c>
      <c r="B268" s="15" t="s">
        <v>747</v>
      </c>
    </row>
    <row r="269" spans="1:2">
      <c r="A269" s="24" t="s">
        <v>577</v>
      </c>
      <c r="B269" s="15" t="s">
        <v>748</v>
      </c>
    </row>
    <row r="270" spans="1:2">
      <c r="A270" s="24" t="s">
        <v>579</v>
      </c>
      <c r="B270" s="15" t="s">
        <v>749</v>
      </c>
    </row>
    <row r="271" spans="1:2">
      <c r="A271" s="24" t="s">
        <v>581</v>
      </c>
      <c r="B271" s="15" t="s">
        <v>750</v>
      </c>
    </row>
    <row r="272" spans="1:2">
      <c r="A272" s="24" t="s">
        <v>583</v>
      </c>
      <c r="B272" s="15" t="s">
        <v>751</v>
      </c>
    </row>
    <row r="273" spans="1:2">
      <c r="A273" s="24" t="s">
        <v>585</v>
      </c>
      <c r="B273" s="15" t="s">
        <v>752</v>
      </c>
    </row>
    <row r="274" spans="1:2">
      <c r="A274" s="24" t="s">
        <v>587</v>
      </c>
      <c r="B274" s="15" t="s">
        <v>753</v>
      </c>
    </row>
    <row r="275" spans="1:2">
      <c r="A275" s="24" t="s">
        <v>589</v>
      </c>
      <c r="B275" s="15" t="s">
        <v>754</v>
      </c>
    </row>
    <row r="276" spans="1:2">
      <c r="A276" s="24" t="s">
        <v>591</v>
      </c>
      <c r="B276" s="15" t="s">
        <v>755</v>
      </c>
    </row>
    <row r="277" spans="1:2">
      <c r="A277" s="24" t="s">
        <v>593</v>
      </c>
      <c r="B277" s="15" t="s">
        <v>756</v>
      </c>
    </row>
    <row r="278" spans="1:2">
      <c r="A278" s="24" t="s">
        <v>595</v>
      </c>
      <c r="B278" s="15" t="s">
        <v>757</v>
      </c>
    </row>
    <row r="279" spans="1:2">
      <c r="A279" s="24" t="s">
        <v>597</v>
      </c>
      <c r="B279" s="15" t="s">
        <v>758</v>
      </c>
    </row>
    <row r="280" spans="1:2">
      <c r="A280" s="24" t="s">
        <v>599</v>
      </c>
      <c r="B280" s="15" t="s">
        <v>759</v>
      </c>
    </row>
    <row r="281" spans="1:2">
      <c r="A281" s="24" t="s">
        <v>601</v>
      </c>
      <c r="B281" s="15" t="s">
        <v>760</v>
      </c>
    </row>
    <row r="282" spans="1:2">
      <c r="A282" s="24" t="s">
        <v>603</v>
      </c>
      <c r="B282" s="15" t="s">
        <v>761</v>
      </c>
    </row>
    <row r="283" spans="1:2">
      <c r="A283" s="24" t="s">
        <v>605</v>
      </c>
      <c r="B283" s="15" t="s">
        <v>762</v>
      </c>
    </row>
    <row r="284" spans="1:2">
      <c r="A284" s="24" t="s">
        <v>607</v>
      </c>
      <c r="B284" s="15" t="s">
        <v>763</v>
      </c>
    </row>
    <row r="285" spans="1:2">
      <c r="A285" s="24" t="s">
        <v>609</v>
      </c>
      <c r="B285" s="15" t="s">
        <v>764</v>
      </c>
    </row>
    <row r="286" spans="1:2">
      <c r="A286" s="24" t="s">
        <v>611</v>
      </c>
      <c r="B286" s="15" t="s">
        <v>765</v>
      </c>
    </row>
    <row r="287" spans="1:2">
      <c r="A287" s="24" t="s">
        <v>613</v>
      </c>
      <c r="B287" s="15" t="s">
        <v>766</v>
      </c>
    </row>
    <row r="288" spans="1:2">
      <c r="A288" s="24" t="s">
        <v>615</v>
      </c>
      <c r="B288" s="15" t="s">
        <v>767</v>
      </c>
    </row>
    <row r="289" spans="1:2">
      <c r="A289" s="24" t="s">
        <v>617</v>
      </c>
      <c r="B289" s="15" t="s">
        <v>768</v>
      </c>
    </row>
    <row r="290" spans="1:2">
      <c r="A290" s="24" t="s">
        <v>619</v>
      </c>
      <c r="B290" s="15" t="s">
        <v>769</v>
      </c>
    </row>
    <row r="291" spans="1:2">
      <c r="A291" s="24" t="s">
        <v>621</v>
      </c>
      <c r="B291" s="15" t="s">
        <v>770</v>
      </c>
    </row>
    <row r="292" spans="1:2">
      <c r="A292" s="24" t="s">
        <v>623</v>
      </c>
      <c r="B292" s="15" t="s">
        <v>771</v>
      </c>
    </row>
    <row r="293" spans="1:2">
      <c r="A293" s="24" t="s">
        <v>625</v>
      </c>
      <c r="B293" s="15" t="s">
        <v>772</v>
      </c>
    </row>
    <row r="294" spans="1:2">
      <c r="A294" s="13" t="s">
        <v>192</v>
      </c>
      <c r="B294" s="15" t="s">
        <v>773</v>
      </c>
    </row>
    <row r="295" spans="1:2">
      <c r="A295" s="13" t="s">
        <v>203</v>
      </c>
      <c r="B295" s="15" t="s">
        <v>774</v>
      </c>
    </row>
    <row r="296" spans="1:2">
      <c r="A296" s="13" t="s">
        <v>213</v>
      </c>
      <c r="B296" s="15" t="s">
        <v>775</v>
      </c>
    </row>
    <row r="297" spans="1:2">
      <c r="A297" s="13" t="s">
        <v>222</v>
      </c>
      <c r="B297" s="15" t="s">
        <v>776</v>
      </c>
    </row>
    <row r="298" spans="1:2">
      <c r="A298" s="13" t="s">
        <v>230</v>
      </c>
      <c r="B298" s="15" t="s">
        <v>777</v>
      </c>
    </row>
    <row r="299" spans="1:2">
      <c r="A299" s="13" t="s">
        <v>193</v>
      </c>
      <c r="B299" s="15" t="s">
        <v>778</v>
      </c>
    </row>
    <row r="300" spans="1:2">
      <c r="A300" s="13" t="s">
        <v>204</v>
      </c>
      <c r="B300" s="15" t="s">
        <v>779</v>
      </c>
    </row>
    <row r="301" spans="1:2">
      <c r="A301" s="13" t="s">
        <v>214</v>
      </c>
      <c r="B301" s="15" t="s">
        <v>780</v>
      </c>
    </row>
  </sheetData>
  <conditionalFormatting sqref="A2:A3">
    <cfRule type="duplicateValues" dxfId="132" priority="74"/>
  </conditionalFormatting>
  <conditionalFormatting sqref="A5:A26">
    <cfRule type="duplicateValues" dxfId="131" priority="71"/>
  </conditionalFormatting>
  <conditionalFormatting sqref="A76">
    <cfRule type="duplicateValues" dxfId="130" priority="69"/>
  </conditionalFormatting>
  <conditionalFormatting sqref="A77">
    <cfRule type="duplicateValues" dxfId="129" priority="68"/>
  </conditionalFormatting>
  <conditionalFormatting sqref="A78:A108">
    <cfRule type="duplicateValues" dxfId="128" priority="67"/>
  </conditionalFormatting>
  <conditionalFormatting sqref="A111:A121">
    <cfRule type="duplicateValues" dxfId="127" priority="66"/>
  </conditionalFormatting>
  <conditionalFormatting sqref="A122:A136">
    <cfRule type="duplicateValues" dxfId="126" priority="65"/>
  </conditionalFormatting>
  <conditionalFormatting sqref="A154:A289 A151 A149">
    <cfRule type="duplicateValues" dxfId="125" priority="64"/>
  </conditionalFormatting>
  <conditionalFormatting sqref="A290:A292">
    <cfRule type="duplicateValues" dxfId="124" priority="63"/>
  </conditionalFormatting>
  <conditionalFormatting sqref="A293:A298">
    <cfRule type="duplicateValues" dxfId="123" priority="62"/>
  </conditionalFormatting>
  <conditionalFormatting sqref="A299:A300">
    <cfRule type="duplicateValues" dxfId="122" priority="61"/>
  </conditionalFormatting>
  <conditionalFormatting sqref="B2:B3">
    <cfRule type="duplicateValues" dxfId="121" priority="60"/>
  </conditionalFormatting>
  <conditionalFormatting sqref="B5:B25">
    <cfRule type="duplicateValues" dxfId="120" priority="57"/>
  </conditionalFormatting>
  <conditionalFormatting sqref="B5:B39">
    <cfRule type="duplicateValues" dxfId="119" priority="58"/>
  </conditionalFormatting>
  <conditionalFormatting sqref="B76">
    <cfRule type="duplicateValues" dxfId="118" priority="54"/>
  </conditionalFormatting>
  <conditionalFormatting sqref="B76:B77">
    <cfRule type="duplicateValues" dxfId="117" priority="55"/>
  </conditionalFormatting>
  <conditionalFormatting sqref="B77">
    <cfRule type="duplicateValues" dxfId="116" priority="53"/>
  </conditionalFormatting>
  <conditionalFormatting sqref="B78:B97">
    <cfRule type="duplicateValues" dxfId="115" priority="52"/>
  </conditionalFormatting>
  <conditionalFormatting sqref="B111:B121">
    <cfRule type="duplicateValues" dxfId="114" priority="51"/>
  </conditionalFormatting>
  <conditionalFormatting sqref="B122:B136">
    <cfRule type="duplicateValues" dxfId="113" priority="50"/>
  </conditionalFormatting>
  <conditionalFormatting sqref="B148:B289">
    <cfRule type="duplicateValues" dxfId="112" priority="48"/>
  </conditionalFormatting>
  <conditionalFormatting sqref="B148:B292">
    <cfRule type="duplicateValues" dxfId="111" priority="49"/>
  </conditionalFormatting>
  <conditionalFormatting sqref="B290:B292">
    <cfRule type="duplicateValues" dxfId="110" priority="47"/>
  </conditionalFormatting>
  <conditionalFormatting sqref="B293:B294">
    <cfRule type="duplicateValues" dxfId="109" priority="44"/>
  </conditionalFormatting>
  <conditionalFormatting sqref="B293:B298">
    <cfRule type="duplicateValues" dxfId="108" priority="45"/>
    <cfRule type="duplicateValues" dxfId="107" priority="46"/>
  </conditionalFormatting>
  <conditionalFormatting sqref="B299:B300">
    <cfRule type="duplicateValues" dxfId="106" priority="43"/>
  </conditionalFormatting>
  <conditionalFormatting sqref="C56">
    <cfRule type="duplicateValues" dxfId="105" priority="42"/>
  </conditionalFormatting>
  <conditionalFormatting sqref="C56">
    <cfRule type="duplicateValues" dxfId="104" priority="41"/>
  </conditionalFormatting>
  <conditionalFormatting sqref="D56">
    <cfRule type="duplicateValues" dxfId="103" priority="40"/>
  </conditionalFormatting>
  <conditionalFormatting sqref="D56">
    <cfRule type="duplicateValues" dxfId="102" priority="39"/>
  </conditionalFormatting>
  <conditionalFormatting sqref="E56">
    <cfRule type="duplicateValues" dxfId="101" priority="38"/>
  </conditionalFormatting>
  <conditionalFormatting sqref="E56">
    <cfRule type="duplicateValues" dxfId="100" priority="37"/>
  </conditionalFormatting>
  <conditionalFormatting sqref="H73:I73 D73 F73 B2:B301 F56:J56">
    <cfRule type="duplicateValues" dxfId="99" priority="110"/>
  </conditionalFormatting>
  <conditionalFormatting sqref="H73:I73 D73 F73 B40:B75 F56:J56">
    <cfRule type="duplicateValues" dxfId="98" priority="112"/>
  </conditionalFormatting>
  <conditionalFormatting sqref="G73 A2:A301 C73 E73">
    <cfRule type="duplicateValues" dxfId="97" priority="139"/>
  </conditionalFormatting>
  <conditionalFormatting sqref="G73 A40:A75 C73 E73">
    <cfRule type="duplicateValues" dxfId="96" priority="144"/>
  </conditionalFormatting>
  <conditionalFormatting sqref="D2:D3">
    <cfRule type="duplicateValues" dxfId="95" priority="36"/>
  </conditionalFormatting>
  <conditionalFormatting sqref="D2:D4">
    <cfRule type="duplicateValues" dxfId="94" priority="35"/>
  </conditionalFormatting>
  <conditionalFormatting sqref="D2:D4">
    <cfRule type="duplicateValues" dxfId="93" priority="34"/>
  </conditionalFormatting>
  <conditionalFormatting sqref="E2:E23">
    <cfRule type="duplicateValues" dxfId="92" priority="33"/>
  </conditionalFormatting>
  <conditionalFormatting sqref="E2:E36">
    <cfRule type="duplicateValues" dxfId="91" priority="32"/>
  </conditionalFormatting>
  <conditionalFormatting sqref="E2:E36">
    <cfRule type="duplicateValues" dxfId="90" priority="31"/>
  </conditionalFormatting>
  <conditionalFormatting sqref="F39">
    <cfRule type="duplicateValues" dxfId="89" priority="27"/>
  </conditionalFormatting>
  <conditionalFormatting sqref="F41:F45 F2:F39">
    <cfRule type="duplicateValues" dxfId="88" priority="179"/>
  </conditionalFormatting>
  <conditionalFormatting sqref="F41:F45 F2:F38">
    <cfRule type="duplicateValues" dxfId="87" priority="183"/>
  </conditionalFormatting>
  <conditionalFormatting sqref="G2">
    <cfRule type="duplicateValues" dxfId="86" priority="25"/>
  </conditionalFormatting>
  <conditionalFormatting sqref="G2">
    <cfRule type="duplicateValues" dxfId="85" priority="26"/>
  </conditionalFormatting>
  <conditionalFormatting sqref="G2">
    <cfRule type="duplicateValues" dxfId="84" priority="24"/>
  </conditionalFormatting>
  <conditionalFormatting sqref="H2:H32">
    <cfRule type="duplicateValues" dxfId="83" priority="23"/>
  </conditionalFormatting>
  <conditionalFormatting sqref="H2:H32">
    <cfRule type="duplicateValues" dxfId="82" priority="22"/>
  </conditionalFormatting>
  <conditionalFormatting sqref="H2:H32">
    <cfRule type="duplicateValues" dxfId="81" priority="21"/>
  </conditionalFormatting>
  <conditionalFormatting sqref="I2:I3">
    <cfRule type="duplicateValues" dxfId="80" priority="20"/>
  </conditionalFormatting>
  <conditionalFormatting sqref="I2:I3">
    <cfRule type="duplicateValues" dxfId="79" priority="19"/>
  </conditionalFormatting>
  <conditionalFormatting sqref="J2:J13">
    <cfRule type="duplicateValues" dxfId="78" priority="17"/>
  </conditionalFormatting>
  <conditionalFormatting sqref="J2:J12">
    <cfRule type="duplicateValues" dxfId="77" priority="18"/>
  </conditionalFormatting>
  <conditionalFormatting sqref="J2:J13">
    <cfRule type="duplicateValues" dxfId="76" priority="16"/>
  </conditionalFormatting>
  <conditionalFormatting sqref="J13">
    <cfRule type="duplicateValues" dxfId="75" priority="15"/>
  </conditionalFormatting>
  <conditionalFormatting sqref="K2:K15">
    <cfRule type="duplicateValues" dxfId="74" priority="14"/>
  </conditionalFormatting>
  <conditionalFormatting sqref="K2:K27">
    <cfRule type="duplicateValues" dxfId="73" priority="13"/>
  </conditionalFormatting>
  <conditionalFormatting sqref="K2:K27">
    <cfRule type="duplicateValues" dxfId="72" priority="12"/>
  </conditionalFormatting>
  <conditionalFormatting sqref="L2:L146">
    <cfRule type="duplicateValues" dxfId="71" priority="10"/>
  </conditionalFormatting>
  <conditionalFormatting sqref="L2:L146">
    <cfRule type="duplicateValues" dxfId="70" priority="9"/>
  </conditionalFormatting>
  <conditionalFormatting sqref="L7:L142 L4 L2">
    <cfRule type="duplicateValues" dxfId="69" priority="11"/>
  </conditionalFormatting>
  <conditionalFormatting sqref="L143:L145">
    <cfRule type="duplicateValues" dxfId="68" priority="8"/>
  </conditionalFormatting>
  <conditionalFormatting sqref="L146">
    <cfRule type="duplicateValues" dxfId="67" priority="7"/>
  </conditionalFormatting>
  <conditionalFormatting sqref="M2:M6">
    <cfRule type="duplicateValues" dxfId="66" priority="6"/>
  </conditionalFormatting>
  <conditionalFormatting sqref="M2:M6">
    <cfRule type="duplicateValues" dxfId="65" priority="5"/>
  </conditionalFormatting>
  <conditionalFormatting sqref="M2:M6">
    <cfRule type="duplicateValues" dxfId="64" priority="4"/>
  </conditionalFormatting>
  <conditionalFormatting sqref="N2:N3">
    <cfRule type="duplicateValues" dxfId="63" priority="3"/>
  </conditionalFormatting>
  <conditionalFormatting sqref="N2:N4">
    <cfRule type="duplicateValues" dxfId="62" priority="2"/>
  </conditionalFormatting>
  <conditionalFormatting sqref="N2:N4">
    <cfRule type="duplicateValues" dxfId="61"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J78"/>
  <sheetViews>
    <sheetView workbookViewId="0">
      <selection activeCell="B5" sqref="B5"/>
    </sheetView>
  </sheetViews>
  <sheetFormatPr defaultRowHeight="14.45"/>
  <cols>
    <col min="3" max="3" width="65.140625" customWidth="1"/>
  </cols>
  <sheetData>
    <row r="1" spans="1:10">
      <c r="H1" t="s">
        <v>23</v>
      </c>
      <c r="I1" s="225" t="s">
        <v>781</v>
      </c>
      <c r="J1" s="225"/>
    </row>
    <row r="2" spans="1:10">
      <c r="A2" t="s">
        <v>2</v>
      </c>
      <c r="B2" s="225" t="s">
        <v>782</v>
      </c>
      <c r="C2" s="225"/>
      <c r="I2" t="s">
        <v>783</v>
      </c>
    </row>
    <row r="3" spans="1:10">
      <c r="B3" t="s">
        <v>784</v>
      </c>
      <c r="C3" s="2" t="s">
        <v>785</v>
      </c>
      <c r="I3">
        <v>2</v>
      </c>
    </row>
    <row r="4" spans="1:10">
      <c r="B4" t="s">
        <v>786</v>
      </c>
      <c r="C4" s="2" t="s">
        <v>787</v>
      </c>
      <c r="I4">
        <v>3</v>
      </c>
    </row>
    <row r="5" spans="1:10">
      <c r="B5" t="s">
        <v>4</v>
      </c>
      <c r="C5" s="2" t="s">
        <v>788</v>
      </c>
      <c r="I5">
        <v>4</v>
      </c>
    </row>
    <row r="6" spans="1:10">
      <c r="C6" s="2" t="s">
        <v>789</v>
      </c>
      <c r="I6">
        <v>5</v>
      </c>
    </row>
    <row r="7" spans="1:10">
      <c r="A7" t="s">
        <v>8</v>
      </c>
      <c r="B7" t="s">
        <v>790</v>
      </c>
      <c r="I7">
        <v>6</v>
      </c>
    </row>
    <row r="8" spans="1:10">
      <c r="B8" t="s">
        <v>791</v>
      </c>
      <c r="I8">
        <v>7</v>
      </c>
    </row>
    <row r="9" spans="1:10">
      <c r="B9" t="s">
        <v>792</v>
      </c>
      <c r="I9">
        <v>8</v>
      </c>
    </row>
    <row r="10" spans="1:10">
      <c r="B10" t="s">
        <v>10</v>
      </c>
      <c r="I10">
        <v>9</v>
      </c>
    </row>
    <row r="11" spans="1:10">
      <c r="B11" t="s">
        <v>789</v>
      </c>
      <c r="I11">
        <v>10</v>
      </c>
    </row>
    <row r="15" spans="1:10">
      <c r="B15" t="s">
        <v>789</v>
      </c>
    </row>
    <row r="16" spans="1:10">
      <c r="A16" t="s">
        <v>793</v>
      </c>
      <c r="B16" s="225" t="s">
        <v>794</v>
      </c>
      <c r="C16" s="225"/>
    </row>
    <row r="17" spans="2:9" ht="28.9">
      <c r="B17" s="3" t="s">
        <v>31</v>
      </c>
      <c r="C17" s="3" t="s">
        <v>795</v>
      </c>
      <c r="D17" t="s">
        <v>34</v>
      </c>
      <c r="F17" s="6" t="s">
        <v>796</v>
      </c>
      <c r="G17" t="s">
        <v>797</v>
      </c>
      <c r="H17" t="s">
        <v>798</v>
      </c>
      <c r="I17" s="6" t="s">
        <v>799</v>
      </c>
    </row>
    <row r="18" spans="2:9">
      <c r="B18" s="4">
        <v>1110</v>
      </c>
      <c r="C18" s="1" t="s">
        <v>800</v>
      </c>
      <c r="D18" t="s">
        <v>42</v>
      </c>
      <c r="E18" t="s">
        <v>801</v>
      </c>
      <c r="F18" t="s">
        <v>43</v>
      </c>
      <c r="G18" t="s">
        <v>43</v>
      </c>
      <c r="H18" t="s">
        <v>43</v>
      </c>
      <c r="I18" t="s">
        <v>43</v>
      </c>
    </row>
    <row r="19" spans="2:9">
      <c r="B19" s="4" t="s">
        <v>165</v>
      </c>
      <c r="C19" s="1" t="s">
        <v>802</v>
      </c>
      <c r="D19" t="s">
        <v>803</v>
      </c>
      <c r="E19" t="s">
        <v>804</v>
      </c>
      <c r="F19" t="s">
        <v>45</v>
      </c>
      <c r="G19" t="s">
        <v>45</v>
      </c>
      <c r="H19" t="s">
        <v>45</v>
      </c>
      <c r="I19" t="s">
        <v>45</v>
      </c>
    </row>
    <row r="20" spans="2:9">
      <c r="B20" s="4">
        <v>1170</v>
      </c>
      <c r="C20" s="1" t="s">
        <v>805</v>
      </c>
      <c r="D20" t="s">
        <v>66</v>
      </c>
      <c r="E20" t="s">
        <v>806</v>
      </c>
      <c r="F20" t="s">
        <v>44</v>
      </c>
      <c r="G20" t="s">
        <v>44</v>
      </c>
      <c r="H20" t="s">
        <v>44</v>
      </c>
      <c r="I20" t="s">
        <v>44</v>
      </c>
    </row>
    <row r="21" spans="2:9">
      <c r="B21" s="4">
        <v>1210</v>
      </c>
      <c r="C21" s="1" t="s">
        <v>807</v>
      </c>
      <c r="D21" t="s">
        <v>808</v>
      </c>
      <c r="E21" t="s">
        <v>809</v>
      </c>
      <c r="F21" t="s">
        <v>810</v>
      </c>
    </row>
    <row r="22" spans="2:9">
      <c r="B22" s="4">
        <v>1220</v>
      </c>
      <c r="C22" s="1" t="s">
        <v>811</v>
      </c>
    </row>
    <row r="23" spans="2:9">
      <c r="B23" s="4">
        <v>1230</v>
      </c>
      <c r="C23" s="1" t="s">
        <v>812</v>
      </c>
    </row>
    <row r="24" spans="2:9">
      <c r="B24" s="4">
        <v>1310</v>
      </c>
      <c r="C24" s="1" t="s">
        <v>813</v>
      </c>
    </row>
    <row r="25" spans="2:9">
      <c r="B25" s="4" t="s">
        <v>166</v>
      </c>
      <c r="C25" s="1" t="s">
        <v>814</v>
      </c>
    </row>
    <row r="26" spans="2:9">
      <c r="B26" s="4">
        <v>1640</v>
      </c>
      <c r="C26" s="1" t="s">
        <v>815</v>
      </c>
    </row>
    <row r="27" spans="2:9">
      <c r="B27" s="4">
        <v>2110</v>
      </c>
      <c r="C27" s="1" t="s">
        <v>816</v>
      </c>
    </row>
    <row r="28" spans="2:9">
      <c r="B28" s="4">
        <v>2120</v>
      </c>
      <c r="C28" s="1" t="s">
        <v>817</v>
      </c>
    </row>
    <row r="29" spans="2:9">
      <c r="B29" s="4" t="s">
        <v>160</v>
      </c>
      <c r="C29" s="1" t="s">
        <v>818</v>
      </c>
    </row>
    <row r="30" spans="2:9">
      <c r="B30" s="4" t="s">
        <v>167</v>
      </c>
      <c r="C30" s="1" t="s">
        <v>819</v>
      </c>
    </row>
    <row r="31" spans="2:9">
      <c r="B31" s="4">
        <v>2170</v>
      </c>
      <c r="C31" s="1" t="s">
        <v>820</v>
      </c>
    </row>
    <row r="32" spans="2:9">
      <c r="B32" s="4">
        <v>2180</v>
      </c>
      <c r="C32" s="1" t="s">
        <v>821</v>
      </c>
    </row>
    <row r="33" spans="2:3">
      <c r="B33" s="4">
        <v>2190</v>
      </c>
      <c r="C33" s="1" t="s">
        <v>822</v>
      </c>
    </row>
    <row r="34" spans="2:3">
      <c r="B34" s="4">
        <v>2320</v>
      </c>
      <c r="C34" s="1" t="s">
        <v>823</v>
      </c>
    </row>
    <row r="35" spans="2:3">
      <c r="B35" s="4">
        <v>2330</v>
      </c>
      <c r="C35" s="1" t="s">
        <v>824</v>
      </c>
    </row>
    <row r="36" spans="2:3">
      <c r="B36" s="4">
        <v>3130</v>
      </c>
      <c r="C36" s="1" t="s">
        <v>825</v>
      </c>
    </row>
    <row r="37" spans="2:3">
      <c r="B37" s="4">
        <v>3140</v>
      </c>
      <c r="C37" s="1" t="s">
        <v>826</v>
      </c>
    </row>
    <row r="38" spans="2:3">
      <c r="B38" s="4">
        <v>3150</v>
      </c>
      <c r="C38" s="1" t="s">
        <v>827</v>
      </c>
    </row>
    <row r="39" spans="2:3">
      <c r="B39" s="4">
        <v>3160</v>
      </c>
      <c r="C39" s="1" t="s">
        <v>828</v>
      </c>
    </row>
    <row r="40" spans="2:3">
      <c r="B40" s="4" t="s">
        <v>168</v>
      </c>
      <c r="C40" s="1" t="s">
        <v>829</v>
      </c>
    </row>
    <row r="41" spans="2:3">
      <c r="B41" s="4">
        <v>3260</v>
      </c>
      <c r="C41" s="1" t="s">
        <v>830</v>
      </c>
    </row>
    <row r="42" spans="2:3">
      <c r="B42" s="4">
        <v>3270</v>
      </c>
      <c r="C42" s="1" t="s">
        <v>831</v>
      </c>
    </row>
    <row r="43" spans="2:3">
      <c r="B43" s="4">
        <v>4010</v>
      </c>
      <c r="C43" s="1" t="s">
        <v>832</v>
      </c>
    </row>
    <row r="44" spans="2:3">
      <c r="B44" s="4">
        <v>4030</v>
      </c>
      <c r="C44" s="1" t="s">
        <v>833</v>
      </c>
    </row>
    <row r="45" spans="2:3">
      <c r="B45" s="4">
        <v>5130</v>
      </c>
      <c r="C45" s="1" t="s">
        <v>834</v>
      </c>
    </row>
    <row r="46" spans="2:3">
      <c r="B46" s="4" t="s">
        <v>169</v>
      </c>
      <c r="C46" s="1" t="s">
        <v>835</v>
      </c>
    </row>
    <row r="47" spans="2:3">
      <c r="B47" s="4" t="s">
        <v>147</v>
      </c>
      <c r="C47" s="1" t="s">
        <v>836</v>
      </c>
    </row>
    <row r="48" spans="2:3">
      <c r="B48" s="4">
        <v>6210</v>
      </c>
      <c r="C48" s="1" t="s">
        <v>837</v>
      </c>
    </row>
    <row r="49" spans="2:3">
      <c r="B49" s="4" t="s">
        <v>156</v>
      </c>
      <c r="C49" s="1" t="s">
        <v>838</v>
      </c>
    </row>
    <row r="50" spans="2:3">
      <c r="B50" s="4" t="s">
        <v>153</v>
      </c>
      <c r="C50" s="1" t="s">
        <v>839</v>
      </c>
    </row>
    <row r="51" spans="2:3">
      <c r="B51" s="4">
        <v>6410</v>
      </c>
      <c r="C51" s="1" t="s">
        <v>840</v>
      </c>
    </row>
    <row r="52" spans="2:3">
      <c r="B52" s="4">
        <v>6430</v>
      </c>
      <c r="C52" s="1" t="s">
        <v>841</v>
      </c>
    </row>
    <row r="53" spans="2:3">
      <c r="B53" s="4">
        <v>6450</v>
      </c>
      <c r="C53" s="1" t="s">
        <v>842</v>
      </c>
    </row>
    <row r="54" spans="2:3">
      <c r="B54" s="4">
        <v>6510</v>
      </c>
      <c r="C54" s="1" t="s">
        <v>843</v>
      </c>
    </row>
    <row r="55" spans="2:3">
      <c r="B55" s="4" t="s">
        <v>157</v>
      </c>
      <c r="C55" s="1" t="s">
        <v>844</v>
      </c>
    </row>
    <row r="56" spans="2:3">
      <c r="B56" s="4" t="s">
        <v>154</v>
      </c>
      <c r="C56" s="1" t="s">
        <v>845</v>
      </c>
    </row>
    <row r="57" spans="2:3">
      <c r="B57" s="4">
        <v>7120</v>
      </c>
      <c r="C57" s="1" t="s">
        <v>846</v>
      </c>
    </row>
    <row r="58" spans="2:3">
      <c r="B58" s="4">
        <v>7140</v>
      </c>
      <c r="C58" s="1" t="s">
        <v>847</v>
      </c>
    </row>
    <row r="59" spans="2:3">
      <c r="B59" s="4">
        <v>7150</v>
      </c>
      <c r="C59" s="5" t="s">
        <v>848</v>
      </c>
    </row>
    <row r="60" spans="2:3">
      <c r="B60" s="4">
        <v>7160</v>
      </c>
      <c r="C60" s="1" t="s">
        <v>849</v>
      </c>
    </row>
    <row r="61" spans="2:3">
      <c r="B61" s="4" t="s">
        <v>161</v>
      </c>
      <c r="C61" s="1" t="s">
        <v>850</v>
      </c>
    </row>
    <row r="62" spans="2:3">
      <c r="B62" s="4" t="s">
        <v>162</v>
      </c>
      <c r="C62" s="1" t="s">
        <v>851</v>
      </c>
    </row>
    <row r="63" spans="2:3">
      <c r="B63" s="4">
        <v>7230</v>
      </c>
      <c r="C63" s="1" t="s">
        <v>852</v>
      </c>
    </row>
    <row r="64" spans="2:3">
      <c r="B64" s="4">
        <v>8210</v>
      </c>
      <c r="C64" s="1" t="s">
        <v>853</v>
      </c>
    </row>
    <row r="65" spans="2:3">
      <c r="B65" s="4">
        <v>8220</v>
      </c>
      <c r="C65" s="1" t="s">
        <v>854</v>
      </c>
    </row>
    <row r="66" spans="2:3">
      <c r="B66" s="4">
        <v>8310</v>
      </c>
      <c r="C66" s="1" t="s">
        <v>855</v>
      </c>
    </row>
    <row r="67" spans="2:3">
      <c r="B67" s="4" t="s">
        <v>148</v>
      </c>
      <c r="C67" s="1" t="s">
        <v>856</v>
      </c>
    </row>
    <row r="68" spans="2:3">
      <c r="B68" s="4" t="s">
        <v>149</v>
      </c>
      <c r="C68" s="1" t="s">
        <v>857</v>
      </c>
    </row>
    <row r="69" spans="2:3">
      <c r="B69" s="4">
        <v>9050</v>
      </c>
      <c r="C69" s="1" t="s">
        <v>858</v>
      </c>
    </row>
    <row r="70" spans="2:3">
      <c r="B70" s="4">
        <v>9060</v>
      </c>
      <c r="C70" s="1" t="s">
        <v>859</v>
      </c>
    </row>
    <row r="71" spans="2:3">
      <c r="B71" s="4">
        <v>9070</v>
      </c>
      <c r="C71" s="1" t="s">
        <v>860</v>
      </c>
    </row>
    <row r="72" spans="2:3">
      <c r="B72" s="4" t="s">
        <v>150</v>
      </c>
      <c r="C72" s="1" t="s">
        <v>861</v>
      </c>
    </row>
    <row r="73" spans="2:3">
      <c r="B73" s="4">
        <v>9160</v>
      </c>
      <c r="C73" s="1" t="s">
        <v>862</v>
      </c>
    </row>
    <row r="74" spans="2:3">
      <c r="B74" s="4" t="s">
        <v>158</v>
      </c>
      <c r="C74" s="1" t="s">
        <v>863</v>
      </c>
    </row>
    <row r="75" spans="2:3">
      <c r="B75" s="4" t="s">
        <v>151</v>
      </c>
      <c r="C75" s="1" t="s">
        <v>864</v>
      </c>
    </row>
    <row r="76" spans="2:3">
      <c r="B76" s="4" t="s">
        <v>152</v>
      </c>
      <c r="C76" s="1" t="s">
        <v>865</v>
      </c>
    </row>
    <row r="77" spans="2:3">
      <c r="B77" s="4" t="s">
        <v>159</v>
      </c>
      <c r="C77" s="1" t="s">
        <v>866</v>
      </c>
    </row>
    <row r="78" spans="2:3">
      <c r="B78" s="4" t="s">
        <v>155</v>
      </c>
      <c r="C78" s="1" t="s">
        <v>867</v>
      </c>
    </row>
  </sheetData>
  <mergeCells count="3">
    <mergeCell ref="B16:C16"/>
    <mergeCell ref="I1:J1"/>
    <mergeCell ref="B2:C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136"/>
  <sheetViews>
    <sheetView workbookViewId="0">
      <selection activeCell="F27" sqref="F27"/>
    </sheetView>
  </sheetViews>
  <sheetFormatPr defaultRowHeight="14.45"/>
  <cols>
    <col min="1" max="1" width="22.5703125" customWidth="1"/>
    <col min="2" max="3" width="31.7109375" customWidth="1"/>
    <col min="7" max="7" width="9.140625" customWidth="1"/>
  </cols>
  <sheetData>
    <row r="1" spans="1:2">
      <c r="A1" s="7" t="s">
        <v>868</v>
      </c>
    </row>
    <row r="2" spans="1:2">
      <c r="A2" t="s">
        <v>43</v>
      </c>
    </row>
    <row r="3" spans="1:2">
      <c r="A3" t="s">
        <v>869</v>
      </c>
    </row>
    <row r="4" spans="1:2">
      <c r="A4" t="s">
        <v>870</v>
      </c>
    </row>
    <row r="5" spans="1:2">
      <c r="A5" t="s">
        <v>803</v>
      </c>
    </row>
    <row r="6" spans="1:2">
      <c r="A6" t="s">
        <v>66</v>
      </c>
    </row>
    <row r="7" spans="1:2">
      <c r="A7" t="s">
        <v>72</v>
      </c>
    </row>
    <row r="11" spans="1:2">
      <c r="A11" s="8" t="s">
        <v>871</v>
      </c>
    </row>
    <row r="12" spans="1:2">
      <c r="A12" t="s">
        <v>69</v>
      </c>
      <c r="B12" t="s">
        <v>872</v>
      </c>
    </row>
    <row r="13" spans="1:2">
      <c r="A13" t="s">
        <v>873</v>
      </c>
      <c r="B13" t="s">
        <v>874</v>
      </c>
    </row>
    <row r="14" spans="1:2">
      <c r="A14" t="s">
        <v>875</v>
      </c>
      <c r="B14" t="s">
        <v>876</v>
      </c>
    </row>
    <row r="15" spans="1:2">
      <c r="A15" t="s">
        <v>877</v>
      </c>
      <c r="B15" t="s">
        <v>878</v>
      </c>
    </row>
    <row r="17" spans="1:3">
      <c r="A17" t="s">
        <v>61</v>
      </c>
    </row>
    <row r="18" spans="1:3">
      <c r="A18" t="s">
        <v>44</v>
      </c>
    </row>
    <row r="19" spans="1:3">
      <c r="A19" t="s">
        <v>72</v>
      </c>
    </row>
    <row r="20" spans="1:3">
      <c r="A20" t="s">
        <v>879</v>
      </c>
    </row>
    <row r="21" spans="1:3">
      <c r="A21" t="s">
        <v>66</v>
      </c>
    </row>
    <row r="23" spans="1:3">
      <c r="A23" t="s">
        <v>880</v>
      </c>
      <c r="B23" t="s">
        <v>881</v>
      </c>
      <c r="C23" t="s">
        <v>882</v>
      </c>
    </row>
    <row r="24" spans="1:3">
      <c r="A24" t="s">
        <v>69</v>
      </c>
      <c r="B24" t="s">
        <v>883</v>
      </c>
      <c r="C24" t="s">
        <v>884</v>
      </c>
    </row>
    <row r="25" spans="1:3">
      <c r="A25" t="s">
        <v>885</v>
      </c>
      <c r="B25" t="s">
        <v>886</v>
      </c>
      <c r="C25" t="s">
        <v>887</v>
      </c>
    </row>
    <row r="26" spans="1:3" ht="16.149999999999999">
      <c r="A26" t="s">
        <v>888</v>
      </c>
      <c r="B26" t="s">
        <v>889</v>
      </c>
      <c r="C26" t="s">
        <v>890</v>
      </c>
    </row>
    <row r="27" spans="1:3">
      <c r="A27" t="s">
        <v>891</v>
      </c>
      <c r="B27" t="s">
        <v>892</v>
      </c>
      <c r="C27" t="s">
        <v>893</v>
      </c>
    </row>
    <row r="28" spans="1:3">
      <c r="A28" t="s">
        <v>894</v>
      </c>
      <c r="B28" t="s">
        <v>895</v>
      </c>
      <c r="C28" t="s">
        <v>896</v>
      </c>
    </row>
    <row r="29" spans="1:3">
      <c r="A29" t="s">
        <v>897</v>
      </c>
      <c r="B29" t="s">
        <v>898</v>
      </c>
      <c r="C29" t="s">
        <v>899</v>
      </c>
    </row>
    <row r="30" spans="1:3">
      <c r="A30" t="s">
        <v>900</v>
      </c>
      <c r="B30" t="s">
        <v>901</v>
      </c>
      <c r="C30" t="s">
        <v>902</v>
      </c>
    </row>
    <row r="31" spans="1:3">
      <c r="A31" t="s">
        <v>903</v>
      </c>
      <c r="B31" t="s">
        <v>904</v>
      </c>
      <c r="C31" t="s">
        <v>905</v>
      </c>
    </row>
    <row r="32" spans="1:3">
      <c r="A32" t="s">
        <v>906</v>
      </c>
      <c r="B32" t="s">
        <v>907</v>
      </c>
      <c r="C32" t="s">
        <v>908</v>
      </c>
    </row>
    <row r="33" spans="1:3">
      <c r="A33" t="s">
        <v>909</v>
      </c>
      <c r="B33" t="s">
        <v>910</v>
      </c>
      <c r="C33" t="s">
        <v>911</v>
      </c>
    </row>
    <row r="34" spans="1:3">
      <c r="A34" t="s">
        <v>912</v>
      </c>
      <c r="B34" t="s">
        <v>913</v>
      </c>
      <c r="C34" t="s">
        <v>914</v>
      </c>
    </row>
    <row r="35" spans="1:3">
      <c r="A35" t="s">
        <v>71</v>
      </c>
      <c r="B35" t="s">
        <v>915</v>
      </c>
      <c r="C35" t="s">
        <v>916</v>
      </c>
    </row>
    <row r="36" spans="1:3">
      <c r="A36" t="s">
        <v>917</v>
      </c>
      <c r="B36" t="s">
        <v>918</v>
      </c>
      <c r="C36" t="s">
        <v>919</v>
      </c>
    </row>
    <row r="37" spans="1:3">
      <c r="A37" t="s">
        <v>920</v>
      </c>
      <c r="B37" t="s">
        <v>921</v>
      </c>
      <c r="C37" t="s">
        <v>922</v>
      </c>
    </row>
    <row r="38" spans="1:3">
      <c r="A38" t="s">
        <v>923</v>
      </c>
      <c r="B38" t="s">
        <v>924</v>
      </c>
      <c r="C38" t="s">
        <v>925</v>
      </c>
    </row>
    <row r="39" spans="1:3">
      <c r="A39" t="s">
        <v>926</v>
      </c>
      <c r="B39" t="s">
        <v>927</v>
      </c>
      <c r="C39" t="s">
        <v>928</v>
      </c>
    </row>
    <row r="40" spans="1:3">
      <c r="A40" t="s">
        <v>929</v>
      </c>
      <c r="B40" t="s">
        <v>930</v>
      </c>
      <c r="C40" t="s">
        <v>931</v>
      </c>
    </row>
    <row r="41" spans="1:3">
      <c r="A41" t="s">
        <v>932</v>
      </c>
      <c r="B41" t="s">
        <v>933</v>
      </c>
      <c r="C41" t="s">
        <v>934</v>
      </c>
    </row>
    <row r="42" spans="1:3">
      <c r="A42" t="s">
        <v>935</v>
      </c>
      <c r="B42" t="s">
        <v>936</v>
      </c>
      <c r="C42" t="s">
        <v>937</v>
      </c>
    </row>
    <row r="92" spans="4:5" ht="15">
      <c r="D92" s="11"/>
      <c r="E92" s="10"/>
    </row>
    <row r="93" spans="4:5" ht="15">
      <c r="D93" s="11"/>
      <c r="E93" s="10"/>
    </row>
    <row r="94" spans="4:5" ht="15">
      <c r="D94" s="11"/>
      <c r="E94" s="10"/>
    </row>
    <row r="95" spans="4:5" ht="15">
      <c r="D95" s="11"/>
      <c r="E95" s="10"/>
    </row>
    <row r="96" spans="4:5" ht="15">
      <c r="D96" s="11"/>
      <c r="E96" s="10"/>
    </row>
    <row r="97" spans="4:5" ht="15">
      <c r="D97" s="11"/>
      <c r="E97" s="10"/>
    </row>
    <row r="98" spans="4:5" ht="15">
      <c r="D98" s="11"/>
      <c r="E98" s="10"/>
    </row>
    <row r="99" spans="4:5" ht="15">
      <c r="D99" s="11"/>
      <c r="E99" s="10"/>
    </row>
    <row r="100" spans="4:5" ht="15">
      <c r="D100" s="11"/>
      <c r="E100" s="10"/>
    </row>
    <row r="101" spans="4:5" ht="15">
      <c r="D101" s="11"/>
      <c r="E101" s="10"/>
    </row>
    <row r="102" spans="4:5" ht="15">
      <c r="D102" s="11"/>
      <c r="E102" s="10"/>
    </row>
    <row r="103" spans="4:5" ht="15">
      <c r="D103" s="11"/>
      <c r="E103" s="10"/>
    </row>
    <row r="104" spans="4:5" ht="15">
      <c r="D104" s="11"/>
      <c r="E104" s="10"/>
    </row>
    <row r="105" spans="4:5" ht="15">
      <c r="D105" s="11"/>
      <c r="E105" s="10"/>
    </row>
    <row r="106" spans="4:5" ht="15">
      <c r="D106" s="11"/>
      <c r="E106" s="10"/>
    </row>
    <row r="107" spans="4:5" ht="15">
      <c r="D107" s="11"/>
      <c r="E107" s="10"/>
    </row>
    <row r="108" spans="4:5" ht="15">
      <c r="D108" s="11"/>
      <c r="E108" s="10"/>
    </row>
    <row r="109" spans="4:5" ht="15">
      <c r="D109" s="11"/>
      <c r="E109" s="10"/>
    </row>
    <row r="110" spans="4:5" ht="15">
      <c r="D110" s="11"/>
      <c r="E110" s="10"/>
    </row>
    <row r="111" spans="4:5" ht="15">
      <c r="D111" s="11"/>
      <c r="E111" s="10"/>
    </row>
    <row r="112" spans="4:5" ht="15">
      <c r="D112" s="11"/>
      <c r="E112" s="10"/>
    </row>
    <row r="113" spans="4:5" ht="15">
      <c r="D113" s="11"/>
      <c r="E113" s="10"/>
    </row>
    <row r="114" spans="4:5" ht="15">
      <c r="E114" s="10"/>
    </row>
    <row r="115" spans="4:5" ht="15">
      <c r="E115" s="10"/>
    </row>
    <row r="116" spans="4:5" ht="15">
      <c r="E116" s="10"/>
    </row>
    <row r="117" spans="4:5" ht="15">
      <c r="E117" s="10"/>
    </row>
    <row r="118" spans="4:5" ht="15">
      <c r="E118" s="10"/>
    </row>
    <row r="119" spans="4:5" ht="15">
      <c r="E119" s="10"/>
    </row>
    <row r="120" spans="4:5" ht="15">
      <c r="E120" s="10"/>
    </row>
    <row r="121" spans="4:5" ht="15">
      <c r="E121" s="10"/>
    </row>
    <row r="122" spans="4:5" ht="15">
      <c r="E122" s="10"/>
    </row>
    <row r="123" spans="4:5" ht="15">
      <c r="E123" s="10"/>
    </row>
    <row r="124" spans="4:5" ht="15">
      <c r="E124" s="10"/>
    </row>
    <row r="125" spans="4:5" ht="15">
      <c r="E125" s="10"/>
    </row>
    <row r="126" spans="4:5" ht="15">
      <c r="E126" s="10"/>
    </row>
    <row r="127" spans="4:5" ht="15">
      <c r="E127" s="10"/>
    </row>
    <row r="128" spans="4:5" ht="15">
      <c r="E128" s="10"/>
    </row>
    <row r="129" spans="5:5" ht="15">
      <c r="E129" s="10"/>
    </row>
    <row r="130" spans="5:5" ht="15">
      <c r="E130" s="10"/>
    </row>
    <row r="131" spans="5:5" ht="15">
      <c r="E131" s="10"/>
    </row>
    <row r="132" spans="5:5" ht="15">
      <c r="E132" s="10"/>
    </row>
    <row r="133" spans="5:5" ht="15">
      <c r="E133" s="10"/>
    </row>
    <row r="134" spans="5:5" ht="15">
      <c r="E134" s="10"/>
    </row>
    <row r="135" spans="5:5" ht="15">
      <c r="E135" s="10"/>
    </row>
    <row r="136" spans="5:5" ht="15">
      <c r="E136" s="10"/>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P69"/>
  <sheetViews>
    <sheetView topLeftCell="A19" workbookViewId="0">
      <selection activeCell="N17" sqref="N17"/>
    </sheetView>
  </sheetViews>
  <sheetFormatPr defaultRowHeight="14.45"/>
  <cols>
    <col min="2" max="2" width="17.7109375" customWidth="1"/>
    <col min="3" max="3" width="22" customWidth="1"/>
    <col min="5" max="5" width="15.5703125" customWidth="1"/>
    <col min="6" max="6" width="17.7109375" customWidth="1"/>
    <col min="7" max="7" width="18.42578125" customWidth="1"/>
    <col min="9" max="9" width="14.5703125" customWidth="1"/>
    <col min="10" max="10" width="22" customWidth="1"/>
    <col min="11" max="11" width="18.140625" customWidth="1"/>
    <col min="14" max="14" width="22.28515625" customWidth="1"/>
    <col min="15" max="15" width="22.140625" customWidth="1"/>
  </cols>
  <sheetData>
    <row r="1" spans="2:16">
      <c r="F1" t="s">
        <v>870</v>
      </c>
      <c r="G1" t="s">
        <v>43</v>
      </c>
      <c r="H1" t="s">
        <v>72</v>
      </c>
      <c r="I1" t="s">
        <v>803</v>
      </c>
      <c r="J1" t="s">
        <v>66</v>
      </c>
      <c r="K1" t="s">
        <v>869</v>
      </c>
      <c r="L1" t="s">
        <v>938</v>
      </c>
      <c r="M1" t="s">
        <v>939</v>
      </c>
    </row>
    <row r="2" spans="2:16" ht="43.15">
      <c r="B2" s="16" t="s">
        <v>940</v>
      </c>
      <c r="C2" s="17" t="s">
        <v>941</v>
      </c>
      <c r="D2" s="18">
        <v>1919</v>
      </c>
      <c r="F2" s="16" t="s">
        <v>940</v>
      </c>
      <c r="G2" s="19" t="s">
        <v>182</v>
      </c>
      <c r="H2" s="19" t="s">
        <v>199</v>
      </c>
      <c r="I2" s="19" t="s">
        <v>942</v>
      </c>
      <c r="J2" s="19" t="s">
        <v>228</v>
      </c>
      <c r="K2" s="19" t="s">
        <v>943</v>
      </c>
      <c r="L2" s="27"/>
      <c r="O2" s="15"/>
      <c r="P2" s="27"/>
    </row>
    <row r="3" spans="2:16" ht="28.9">
      <c r="B3" s="19" t="s">
        <v>184</v>
      </c>
      <c r="C3" s="20" t="s">
        <v>215</v>
      </c>
      <c r="D3" s="18">
        <v>1936</v>
      </c>
      <c r="F3" s="19" t="s">
        <v>184</v>
      </c>
      <c r="G3" s="19" t="s">
        <v>205</v>
      </c>
      <c r="I3" s="19" t="s">
        <v>944</v>
      </c>
      <c r="J3" s="19" t="s">
        <v>945</v>
      </c>
      <c r="K3" s="19" t="s">
        <v>946</v>
      </c>
      <c r="L3" s="27"/>
      <c r="O3" s="15"/>
      <c r="P3" s="27"/>
    </row>
    <row r="4" spans="2:16">
      <c r="B4" s="16" t="s">
        <v>947</v>
      </c>
      <c r="C4" s="17" t="s">
        <v>948</v>
      </c>
      <c r="D4" s="18">
        <v>1929</v>
      </c>
      <c r="F4" s="16" t="s">
        <v>947</v>
      </c>
      <c r="I4" s="16" t="s">
        <v>949</v>
      </c>
      <c r="J4" s="19" t="s">
        <v>264</v>
      </c>
      <c r="K4" s="16" t="s">
        <v>950</v>
      </c>
      <c r="L4" s="27"/>
      <c r="O4" s="15"/>
      <c r="P4" s="27"/>
    </row>
    <row r="5" spans="2:16">
      <c r="B5" s="19" t="s">
        <v>216</v>
      </c>
      <c r="C5" s="20" t="s">
        <v>238</v>
      </c>
      <c r="D5" s="18">
        <v>1920</v>
      </c>
      <c r="F5" s="19" t="s">
        <v>216</v>
      </c>
      <c r="I5" s="19" t="s">
        <v>951</v>
      </c>
      <c r="J5" s="19" t="s">
        <v>270</v>
      </c>
      <c r="K5" s="16" t="s">
        <v>952</v>
      </c>
      <c r="L5" s="27"/>
      <c r="O5" s="15"/>
      <c r="P5" s="27"/>
    </row>
    <row r="6" spans="2:16">
      <c r="B6" s="16" t="s">
        <v>953</v>
      </c>
      <c r="C6" s="17" t="s">
        <v>954</v>
      </c>
      <c r="D6" s="18">
        <v>4030</v>
      </c>
      <c r="F6" s="16" t="s">
        <v>953</v>
      </c>
      <c r="G6" s="15"/>
      <c r="H6" s="27"/>
      <c r="I6" s="19" t="s">
        <v>955</v>
      </c>
      <c r="J6" s="25" t="s">
        <v>956</v>
      </c>
      <c r="K6" s="19" t="s">
        <v>203</v>
      </c>
      <c r="L6" s="27"/>
      <c r="O6" s="14"/>
      <c r="P6" s="27"/>
    </row>
    <row r="7" spans="2:16">
      <c r="B7" s="19" t="s">
        <v>253</v>
      </c>
      <c r="C7" s="20" t="s">
        <v>272</v>
      </c>
      <c r="D7" s="18">
        <v>1086</v>
      </c>
      <c r="F7" s="19" t="s">
        <v>253</v>
      </c>
      <c r="I7" s="19" t="s">
        <v>957</v>
      </c>
      <c r="J7" s="26" t="s">
        <v>244</v>
      </c>
      <c r="K7" s="16" t="s">
        <v>958</v>
      </c>
      <c r="L7" s="27"/>
      <c r="O7" s="15"/>
      <c r="P7" s="27"/>
    </row>
    <row r="8" spans="2:16" ht="28.9">
      <c r="B8" s="19" t="s">
        <v>260</v>
      </c>
      <c r="C8" s="20" t="s">
        <v>279</v>
      </c>
      <c r="D8" s="18">
        <v>1081</v>
      </c>
      <c r="F8" s="19" t="s">
        <v>260</v>
      </c>
      <c r="I8" s="19" t="s">
        <v>959</v>
      </c>
      <c r="J8" s="26" t="s">
        <v>296</v>
      </c>
      <c r="K8" s="16" t="s">
        <v>960</v>
      </c>
      <c r="L8" s="27"/>
      <c r="O8" s="15"/>
      <c r="P8" s="27"/>
    </row>
    <row r="9" spans="2:16" ht="28.9">
      <c r="B9" s="19" t="s">
        <v>280</v>
      </c>
      <c r="C9" s="20" t="s">
        <v>297</v>
      </c>
      <c r="D9" s="18">
        <v>1065</v>
      </c>
      <c r="F9" s="19" t="s">
        <v>280</v>
      </c>
      <c r="I9" s="16" t="s">
        <v>961</v>
      </c>
      <c r="J9" s="26" t="s">
        <v>405</v>
      </c>
      <c r="K9" s="19" t="s">
        <v>962</v>
      </c>
      <c r="L9" s="27"/>
      <c r="O9" s="15"/>
      <c r="P9" s="27"/>
    </row>
    <row r="10" spans="2:16">
      <c r="B10" s="19" t="s">
        <v>298</v>
      </c>
      <c r="C10" s="20" t="s">
        <v>315</v>
      </c>
      <c r="D10" s="18">
        <v>1082</v>
      </c>
      <c r="F10" s="19" t="s">
        <v>298</v>
      </c>
      <c r="G10" s="15"/>
      <c r="H10" s="27"/>
      <c r="I10" s="19" t="s">
        <v>214</v>
      </c>
      <c r="J10" s="26" t="s">
        <v>431</v>
      </c>
      <c r="K10" s="16" t="s">
        <v>963</v>
      </c>
      <c r="L10" s="27"/>
      <c r="O10" s="15"/>
      <c r="P10" s="27"/>
    </row>
    <row r="11" spans="2:16" ht="28.9">
      <c r="B11" s="19" t="s">
        <v>316</v>
      </c>
      <c r="C11" s="20" t="s">
        <v>333</v>
      </c>
      <c r="D11" s="18">
        <v>6169</v>
      </c>
      <c r="F11" s="19" t="s">
        <v>316</v>
      </c>
      <c r="G11" s="21"/>
      <c r="H11" s="27"/>
      <c r="I11" s="19" t="s">
        <v>964</v>
      </c>
      <c r="J11" s="26" t="s">
        <v>965</v>
      </c>
      <c r="K11" s="16" t="s">
        <v>966</v>
      </c>
      <c r="L11" s="27"/>
      <c r="O11" s="15"/>
    </row>
    <row r="12" spans="2:16">
      <c r="B12" s="19" t="s">
        <v>967</v>
      </c>
      <c r="C12" s="20" t="s">
        <v>968</v>
      </c>
      <c r="D12" s="18">
        <v>1042</v>
      </c>
      <c r="F12" s="19" t="s">
        <v>967</v>
      </c>
      <c r="G12" s="14"/>
      <c r="H12" s="27"/>
      <c r="J12" s="26" t="s">
        <v>527</v>
      </c>
      <c r="K12" s="19" t="s">
        <v>213</v>
      </c>
      <c r="O12" s="15"/>
      <c r="P12" s="27"/>
    </row>
    <row r="13" spans="2:16">
      <c r="B13" s="19" t="s">
        <v>969</v>
      </c>
      <c r="C13" s="20" t="s">
        <v>970</v>
      </c>
      <c r="D13" s="18">
        <v>1060</v>
      </c>
      <c r="F13" s="19" t="s">
        <v>969</v>
      </c>
      <c r="G13" s="14"/>
      <c r="H13" s="27"/>
      <c r="J13" s="26" t="s">
        <v>529</v>
      </c>
      <c r="O13" s="15"/>
      <c r="P13" s="27"/>
    </row>
    <row r="14" spans="2:16">
      <c r="B14" s="19" t="s">
        <v>971</v>
      </c>
      <c r="C14" s="20" t="s">
        <v>972</v>
      </c>
      <c r="D14" s="18">
        <v>6177</v>
      </c>
      <c r="F14" s="19" t="s">
        <v>971</v>
      </c>
      <c r="G14" s="15"/>
      <c r="H14" s="27"/>
      <c r="J14" s="26" t="s">
        <v>531</v>
      </c>
      <c r="O14" s="15"/>
      <c r="P14" s="27"/>
    </row>
    <row r="15" spans="2:16" ht="28.9">
      <c r="B15" s="19" t="s">
        <v>340</v>
      </c>
      <c r="C15" s="20" t="s">
        <v>357</v>
      </c>
      <c r="D15" s="18">
        <v>1029</v>
      </c>
      <c r="F15" s="19" t="s">
        <v>340</v>
      </c>
      <c r="G15" s="14"/>
      <c r="H15" s="27"/>
      <c r="J15" s="26" t="s">
        <v>973</v>
      </c>
      <c r="O15" s="15"/>
      <c r="P15" s="27"/>
    </row>
    <row r="16" spans="2:16">
      <c r="B16" s="19" t="s">
        <v>974</v>
      </c>
      <c r="C16" s="20" t="s">
        <v>975</v>
      </c>
      <c r="D16" s="18">
        <v>1037</v>
      </c>
      <c r="F16" s="19" t="s">
        <v>974</v>
      </c>
      <c r="G16" s="14"/>
      <c r="H16" s="27"/>
      <c r="J16" s="25" t="s">
        <v>976</v>
      </c>
      <c r="O16" s="14"/>
      <c r="P16" s="27"/>
    </row>
    <row r="17" spans="2:16" ht="28.9">
      <c r="B17" s="19" t="s">
        <v>358</v>
      </c>
      <c r="C17" s="20" t="s">
        <v>373</v>
      </c>
      <c r="D17" s="18">
        <v>1084</v>
      </c>
      <c r="F17" s="19" t="s">
        <v>358</v>
      </c>
      <c r="G17" s="15"/>
      <c r="H17" s="27"/>
      <c r="J17" s="26" t="s">
        <v>585</v>
      </c>
      <c r="O17" s="15"/>
      <c r="P17" s="27"/>
    </row>
    <row r="18" spans="2:16" ht="28.9">
      <c r="B18" s="19" t="s">
        <v>364</v>
      </c>
      <c r="C18" s="20" t="s">
        <v>378</v>
      </c>
      <c r="D18" s="18">
        <v>1924</v>
      </c>
      <c r="F18" s="19" t="s">
        <v>364</v>
      </c>
      <c r="G18" s="14"/>
      <c r="H18" s="27"/>
      <c r="J18" s="26" t="s">
        <v>595</v>
      </c>
      <c r="O18" s="15"/>
    </row>
    <row r="19" spans="2:16" ht="28.9">
      <c r="B19" s="19" t="s">
        <v>369</v>
      </c>
      <c r="C19" s="20" t="s">
        <v>383</v>
      </c>
      <c r="D19" s="18">
        <v>4021</v>
      </c>
      <c r="F19" s="19" t="s">
        <v>369</v>
      </c>
      <c r="G19" s="14"/>
      <c r="H19" s="27"/>
      <c r="J19" s="26" t="s">
        <v>597</v>
      </c>
      <c r="O19" s="15"/>
      <c r="P19" s="27"/>
    </row>
    <row r="20" spans="2:16" ht="28.9">
      <c r="B20" s="19" t="s">
        <v>977</v>
      </c>
      <c r="C20" s="20" t="s">
        <v>978</v>
      </c>
      <c r="D20" s="18">
        <v>1926</v>
      </c>
      <c r="F20" s="19" t="s">
        <v>977</v>
      </c>
      <c r="G20" s="15"/>
      <c r="H20" s="27"/>
      <c r="J20" s="26" t="s">
        <v>615</v>
      </c>
      <c r="O20" s="15"/>
      <c r="P20" s="27"/>
    </row>
    <row r="21" spans="2:16">
      <c r="B21" s="19" t="s">
        <v>384</v>
      </c>
      <c r="C21" s="20" t="s">
        <v>395</v>
      </c>
      <c r="D21" s="18">
        <v>1032</v>
      </c>
      <c r="F21" s="19" t="s">
        <v>384</v>
      </c>
    </row>
    <row r="22" spans="2:16" ht="28.9">
      <c r="B22" s="19" t="s">
        <v>388</v>
      </c>
      <c r="C22" s="20" t="s">
        <v>399</v>
      </c>
      <c r="D22" s="18">
        <v>1014</v>
      </c>
      <c r="F22" s="19" t="s">
        <v>388</v>
      </c>
    </row>
    <row r="23" spans="2:16" ht="28.9">
      <c r="B23" s="19" t="s">
        <v>392</v>
      </c>
      <c r="C23" s="20" t="s">
        <v>403</v>
      </c>
      <c r="D23" s="18">
        <v>1015</v>
      </c>
      <c r="F23" s="19" t="s">
        <v>392</v>
      </c>
    </row>
    <row r="24" spans="2:16" ht="28.9">
      <c r="B24" s="19" t="s">
        <v>396</v>
      </c>
      <c r="C24" s="20" t="s">
        <v>406</v>
      </c>
      <c r="D24" s="18">
        <v>1013</v>
      </c>
      <c r="F24" s="19" t="s">
        <v>396</v>
      </c>
    </row>
    <row r="25" spans="2:16" ht="28.9">
      <c r="B25" s="16" t="s">
        <v>400</v>
      </c>
      <c r="C25" s="17" t="s">
        <v>409</v>
      </c>
      <c r="D25" s="18">
        <v>1016</v>
      </c>
      <c r="F25" s="16" t="s">
        <v>400</v>
      </c>
    </row>
    <row r="26" spans="2:16">
      <c r="B26" s="19" t="s">
        <v>979</v>
      </c>
      <c r="C26" s="20" t="s">
        <v>980</v>
      </c>
      <c r="D26" s="18">
        <v>4044</v>
      </c>
      <c r="F26" s="19" t="s">
        <v>979</v>
      </c>
    </row>
    <row r="27" spans="2:16" ht="28.9">
      <c r="B27" s="19" t="s">
        <v>182</v>
      </c>
      <c r="C27" s="20" t="s">
        <v>183</v>
      </c>
      <c r="D27" s="18">
        <v>1188</v>
      </c>
    </row>
    <row r="28" spans="2:16">
      <c r="B28" s="19" t="s">
        <v>205</v>
      </c>
      <c r="C28" s="20" t="s">
        <v>206</v>
      </c>
      <c r="D28" s="18">
        <v>1166</v>
      </c>
    </row>
    <row r="29" spans="2:16">
      <c r="B29" s="19" t="s">
        <v>199</v>
      </c>
      <c r="C29" s="20" t="s">
        <v>552</v>
      </c>
      <c r="D29" s="18">
        <v>1220</v>
      </c>
    </row>
    <row r="30" spans="2:16">
      <c r="B30" s="19" t="s">
        <v>943</v>
      </c>
      <c r="C30" s="20" t="s">
        <v>981</v>
      </c>
      <c r="D30" s="18">
        <v>1103</v>
      </c>
    </row>
    <row r="31" spans="2:16">
      <c r="B31" s="19" t="s">
        <v>946</v>
      </c>
      <c r="C31" s="22" t="s">
        <v>982</v>
      </c>
      <c r="D31" s="18">
        <v>1130</v>
      </c>
    </row>
    <row r="32" spans="2:16">
      <c r="B32" s="16" t="s">
        <v>950</v>
      </c>
      <c r="C32" s="17" t="s">
        <v>983</v>
      </c>
      <c r="D32" s="18">
        <v>1149</v>
      </c>
    </row>
    <row r="33" spans="2:4">
      <c r="B33" s="16" t="s">
        <v>952</v>
      </c>
      <c r="C33" s="17" t="s">
        <v>984</v>
      </c>
      <c r="D33" s="18">
        <v>1163</v>
      </c>
    </row>
    <row r="34" spans="2:4">
      <c r="B34" s="19" t="s">
        <v>203</v>
      </c>
      <c r="C34" s="20" t="s">
        <v>774</v>
      </c>
      <c r="D34" s="18">
        <v>1099</v>
      </c>
    </row>
    <row r="35" spans="2:4">
      <c r="B35" s="16" t="s">
        <v>958</v>
      </c>
      <c r="C35" s="17" t="s">
        <v>985</v>
      </c>
      <c r="D35" s="18">
        <v>1096</v>
      </c>
    </row>
    <row r="36" spans="2:4">
      <c r="B36" s="16" t="s">
        <v>960</v>
      </c>
      <c r="C36" s="17" t="s">
        <v>986</v>
      </c>
      <c r="D36" s="18">
        <v>1145</v>
      </c>
    </row>
    <row r="37" spans="2:4">
      <c r="B37" s="19" t="s">
        <v>962</v>
      </c>
      <c r="C37" s="20" t="s">
        <v>987</v>
      </c>
      <c r="D37" s="18">
        <v>2522</v>
      </c>
    </row>
    <row r="38" spans="2:4">
      <c r="B38" s="16" t="s">
        <v>963</v>
      </c>
      <c r="C38" s="17" t="s">
        <v>988</v>
      </c>
      <c r="D38" s="18">
        <v>5339</v>
      </c>
    </row>
    <row r="39" spans="2:4" ht="28.9">
      <c r="B39" s="16" t="s">
        <v>966</v>
      </c>
      <c r="C39" s="17" t="s">
        <v>989</v>
      </c>
      <c r="D39" s="18">
        <v>5348</v>
      </c>
    </row>
    <row r="40" spans="2:4">
      <c r="B40" s="19" t="s">
        <v>213</v>
      </c>
      <c r="C40" s="20" t="s">
        <v>775</v>
      </c>
      <c r="D40" s="18">
        <v>1106</v>
      </c>
    </row>
    <row r="41" spans="2:4">
      <c r="B41" s="19" t="s">
        <v>942</v>
      </c>
      <c r="C41" s="20" t="s">
        <v>990</v>
      </c>
      <c r="D41" s="18">
        <v>1308</v>
      </c>
    </row>
    <row r="42" spans="2:4">
      <c r="B42" s="19" t="s">
        <v>944</v>
      </c>
      <c r="C42" s="20" t="s">
        <v>991</v>
      </c>
      <c r="D42" s="18">
        <v>1352</v>
      </c>
    </row>
    <row r="43" spans="2:4">
      <c r="B43" s="16" t="s">
        <v>949</v>
      </c>
      <c r="C43" s="17" t="s">
        <v>992</v>
      </c>
      <c r="D43" s="18">
        <v>1337</v>
      </c>
    </row>
    <row r="44" spans="2:4">
      <c r="B44" s="19" t="s">
        <v>951</v>
      </c>
      <c r="C44" s="20" t="s">
        <v>993</v>
      </c>
      <c r="D44" s="18">
        <v>1364</v>
      </c>
    </row>
    <row r="45" spans="2:4">
      <c r="B45" s="19" t="s">
        <v>955</v>
      </c>
      <c r="C45" s="20" t="s">
        <v>994</v>
      </c>
      <c r="D45" s="18">
        <v>1355</v>
      </c>
    </row>
    <row r="46" spans="2:4">
      <c r="B46" s="19" t="s">
        <v>957</v>
      </c>
      <c r="C46" s="20" t="s">
        <v>995</v>
      </c>
      <c r="D46" s="18">
        <v>1361</v>
      </c>
    </row>
    <row r="47" spans="2:4">
      <c r="B47" s="19" t="s">
        <v>959</v>
      </c>
      <c r="C47" s="20" t="s">
        <v>996</v>
      </c>
      <c r="D47" s="18">
        <v>1318</v>
      </c>
    </row>
    <row r="48" spans="2:4">
      <c r="B48" s="16" t="s">
        <v>961</v>
      </c>
      <c r="C48" s="17" t="s">
        <v>997</v>
      </c>
      <c r="D48" s="18">
        <v>1351</v>
      </c>
    </row>
    <row r="49" spans="2:4">
      <c r="B49" s="19" t="s">
        <v>214</v>
      </c>
      <c r="C49" s="20" t="s">
        <v>780</v>
      </c>
      <c r="D49" s="18">
        <v>1910</v>
      </c>
    </row>
    <row r="50" spans="2:4">
      <c r="B50" s="19" t="s">
        <v>964</v>
      </c>
      <c r="C50" s="20" t="s">
        <v>998</v>
      </c>
      <c r="D50" s="18">
        <v>1354</v>
      </c>
    </row>
    <row r="51" spans="2:4">
      <c r="B51" s="19" t="s">
        <v>228</v>
      </c>
      <c r="C51" s="20" t="s">
        <v>586</v>
      </c>
      <c r="D51" s="18">
        <v>1386</v>
      </c>
    </row>
    <row r="52" spans="2:4">
      <c r="B52" s="19" t="s">
        <v>945</v>
      </c>
      <c r="C52" s="20" t="s">
        <v>999</v>
      </c>
      <c r="D52" s="18">
        <v>1381</v>
      </c>
    </row>
    <row r="53" spans="2:4">
      <c r="B53" s="19" t="s">
        <v>264</v>
      </c>
      <c r="C53" s="20" t="s">
        <v>596</v>
      </c>
      <c r="D53" s="18">
        <v>1983</v>
      </c>
    </row>
    <row r="54" spans="2:4">
      <c r="B54" s="19" t="s">
        <v>270</v>
      </c>
      <c r="C54" s="20" t="s">
        <v>598</v>
      </c>
      <c r="D54" s="18">
        <v>6216</v>
      </c>
    </row>
    <row r="55" spans="2:4">
      <c r="B55" s="25" t="s">
        <v>956</v>
      </c>
      <c r="C55" s="17" t="s">
        <v>1000</v>
      </c>
      <c r="D55" s="18">
        <v>1939</v>
      </c>
    </row>
    <row r="56" spans="2:4">
      <c r="B56" s="26" t="s">
        <v>244</v>
      </c>
      <c r="C56" s="20" t="s">
        <v>634</v>
      </c>
      <c r="D56" s="18">
        <v>1617</v>
      </c>
    </row>
    <row r="57" spans="2:4">
      <c r="B57" s="26" t="s">
        <v>296</v>
      </c>
      <c r="C57" s="20" t="s">
        <v>642</v>
      </c>
      <c r="D57" s="18">
        <v>1419</v>
      </c>
    </row>
    <row r="58" spans="2:4">
      <c r="B58" s="26" t="s">
        <v>405</v>
      </c>
      <c r="C58" s="20" t="s">
        <v>663</v>
      </c>
      <c r="D58" s="18">
        <v>1951</v>
      </c>
    </row>
    <row r="59" spans="2:4">
      <c r="B59" s="26" t="s">
        <v>431</v>
      </c>
      <c r="C59" s="20" t="s">
        <v>675</v>
      </c>
      <c r="D59" s="18">
        <v>1902</v>
      </c>
    </row>
    <row r="60" spans="2:4">
      <c r="B60" s="26" t="s">
        <v>965</v>
      </c>
      <c r="C60" s="20" t="s">
        <v>1001</v>
      </c>
      <c r="D60" s="1" t="s">
        <v>1002</v>
      </c>
    </row>
    <row r="61" spans="2:4">
      <c r="B61" s="26" t="s">
        <v>527</v>
      </c>
      <c r="C61" s="20" t="s">
        <v>723</v>
      </c>
      <c r="D61" s="18">
        <v>1758</v>
      </c>
    </row>
    <row r="62" spans="2:4">
      <c r="B62" s="26" t="s">
        <v>529</v>
      </c>
      <c r="C62" s="20" t="s">
        <v>724</v>
      </c>
      <c r="D62" s="18">
        <v>2216</v>
      </c>
    </row>
    <row r="63" spans="2:4">
      <c r="B63" s="26" t="s">
        <v>531</v>
      </c>
      <c r="C63" s="20" t="s">
        <v>725</v>
      </c>
      <c r="D63" s="18">
        <v>1903</v>
      </c>
    </row>
    <row r="64" spans="2:4">
      <c r="B64" s="26" t="s">
        <v>973</v>
      </c>
      <c r="C64" s="20" t="s">
        <v>1003</v>
      </c>
      <c r="D64" s="18">
        <v>1833</v>
      </c>
    </row>
    <row r="65" spans="2:4">
      <c r="B65" s="25" t="s">
        <v>976</v>
      </c>
      <c r="C65" s="17" t="s">
        <v>1004</v>
      </c>
      <c r="D65" s="18">
        <v>1963</v>
      </c>
    </row>
    <row r="66" spans="2:4">
      <c r="B66" s="26" t="s">
        <v>585</v>
      </c>
      <c r="C66" s="20" t="s">
        <v>752</v>
      </c>
      <c r="D66" s="18">
        <v>1477</v>
      </c>
    </row>
    <row r="67" spans="2:4">
      <c r="B67" s="26" t="s">
        <v>595</v>
      </c>
      <c r="C67" s="20" t="s">
        <v>757</v>
      </c>
      <c r="D67" s="1" t="s">
        <v>1002</v>
      </c>
    </row>
    <row r="68" spans="2:4">
      <c r="B68" s="26" t="s">
        <v>597</v>
      </c>
      <c r="C68" s="20" t="s">
        <v>758</v>
      </c>
      <c r="D68" s="18">
        <v>1528</v>
      </c>
    </row>
    <row r="69" spans="2:4">
      <c r="B69" s="26" t="s">
        <v>615</v>
      </c>
      <c r="C69" s="20" t="s">
        <v>767</v>
      </c>
      <c r="D69" s="18">
        <v>1437</v>
      </c>
    </row>
  </sheetData>
  <conditionalFormatting sqref="B2:B13">
    <cfRule type="duplicateValues" dxfId="60" priority="65"/>
  </conditionalFormatting>
  <conditionalFormatting sqref="B2:B26">
    <cfRule type="duplicateValues" dxfId="59" priority="64"/>
  </conditionalFormatting>
  <conditionalFormatting sqref="B2:B26">
    <cfRule type="duplicateValues" dxfId="58" priority="63"/>
  </conditionalFormatting>
  <conditionalFormatting sqref="C2:C13">
    <cfRule type="duplicateValues" dxfId="57" priority="61"/>
  </conditionalFormatting>
  <conditionalFormatting sqref="C2:C26">
    <cfRule type="duplicateValues" dxfId="56" priority="62"/>
  </conditionalFormatting>
  <conditionalFormatting sqref="C2:C26">
    <cfRule type="duplicateValues" dxfId="55" priority="60"/>
  </conditionalFormatting>
  <conditionalFormatting sqref="G2">
    <cfRule type="duplicateValues" dxfId="54" priority="59"/>
  </conditionalFormatting>
  <conditionalFormatting sqref="G2:G3">
    <cfRule type="duplicateValues" dxfId="53" priority="58"/>
  </conditionalFormatting>
  <conditionalFormatting sqref="G2:G3">
    <cfRule type="duplicateValues" dxfId="52" priority="57"/>
  </conditionalFormatting>
  <conditionalFormatting sqref="H2">
    <cfRule type="duplicateValues" dxfId="51" priority="54"/>
  </conditionalFormatting>
  <conditionalFormatting sqref="H2">
    <cfRule type="duplicateValues" dxfId="50" priority="53"/>
  </conditionalFormatting>
  <conditionalFormatting sqref="G6">
    <cfRule type="duplicateValues" dxfId="49" priority="52"/>
  </conditionalFormatting>
  <conditionalFormatting sqref="K2:K12">
    <cfRule type="duplicateValues" dxfId="48" priority="51"/>
  </conditionalFormatting>
  <conditionalFormatting sqref="K2:K12">
    <cfRule type="duplicateValues" dxfId="47" priority="50"/>
  </conditionalFormatting>
  <conditionalFormatting sqref="K2:K12">
    <cfRule type="duplicateValues" dxfId="46" priority="49"/>
  </conditionalFormatting>
  <conditionalFormatting sqref="G10:G13">
    <cfRule type="duplicateValues" dxfId="45" priority="46"/>
  </conditionalFormatting>
  <conditionalFormatting sqref="G10:G20">
    <cfRule type="duplicateValues" dxfId="44" priority="45"/>
  </conditionalFormatting>
  <conditionalFormatting sqref="G10:G20">
    <cfRule type="duplicateValues" dxfId="43" priority="47"/>
    <cfRule type="duplicateValues" dxfId="42" priority="48"/>
  </conditionalFormatting>
  <conditionalFormatting sqref="I2:I7">
    <cfRule type="duplicateValues" dxfId="41" priority="44"/>
  </conditionalFormatting>
  <conditionalFormatting sqref="I2:I11">
    <cfRule type="duplicateValues" dxfId="40" priority="43"/>
  </conditionalFormatting>
  <conditionalFormatting sqref="I2:I11">
    <cfRule type="duplicateValues" dxfId="39" priority="42"/>
  </conditionalFormatting>
  <conditionalFormatting sqref="J2:J5">
    <cfRule type="duplicateValues" dxfId="38" priority="39"/>
  </conditionalFormatting>
  <conditionalFormatting sqref="J2:J20">
    <cfRule type="duplicateValues" dxfId="37" priority="38"/>
  </conditionalFormatting>
  <conditionalFormatting sqref="J2:J20">
    <cfRule type="duplicateValues" dxfId="36" priority="37"/>
  </conditionalFormatting>
  <conditionalFormatting sqref="J6:J20">
    <cfRule type="duplicateValues" dxfId="35" priority="36"/>
  </conditionalFormatting>
  <conditionalFormatting sqref="O2:O20">
    <cfRule type="duplicateValues" dxfId="34" priority="34"/>
  </conditionalFormatting>
  <conditionalFormatting sqref="O2:O5">
    <cfRule type="duplicateValues" dxfId="33" priority="35"/>
  </conditionalFormatting>
  <conditionalFormatting sqref="O6:O20">
    <cfRule type="duplicateValues" dxfId="32" priority="32"/>
  </conditionalFormatting>
  <conditionalFormatting sqref="O6:O20">
    <cfRule type="duplicateValues" dxfId="31" priority="33"/>
  </conditionalFormatting>
  <conditionalFormatting sqref="B27">
    <cfRule type="duplicateValues" dxfId="30" priority="31"/>
  </conditionalFormatting>
  <conditionalFormatting sqref="B27:B28">
    <cfRule type="duplicateValues" dxfId="29" priority="30"/>
  </conditionalFormatting>
  <conditionalFormatting sqref="B27:B28">
    <cfRule type="duplicateValues" dxfId="28" priority="29"/>
  </conditionalFormatting>
  <conditionalFormatting sqref="C27">
    <cfRule type="duplicateValues" dxfId="27" priority="28"/>
  </conditionalFormatting>
  <conditionalFormatting sqref="C27:C28">
    <cfRule type="duplicateValues" dxfId="26" priority="27"/>
  </conditionalFormatting>
  <conditionalFormatting sqref="B29">
    <cfRule type="duplicateValues" dxfId="25" priority="26"/>
  </conditionalFormatting>
  <conditionalFormatting sqref="B29">
    <cfRule type="duplicateValues" dxfId="24" priority="25"/>
  </conditionalFormatting>
  <conditionalFormatting sqref="C29">
    <cfRule type="duplicateValues" dxfId="23" priority="24"/>
  </conditionalFormatting>
  <conditionalFormatting sqref="B30:B40">
    <cfRule type="duplicateValues" dxfId="22" priority="23"/>
  </conditionalFormatting>
  <conditionalFormatting sqref="B30:B40">
    <cfRule type="duplicateValues" dxfId="21" priority="22"/>
  </conditionalFormatting>
  <conditionalFormatting sqref="B30:B40">
    <cfRule type="duplicateValues" dxfId="20" priority="21"/>
  </conditionalFormatting>
  <conditionalFormatting sqref="C30:C33">
    <cfRule type="duplicateValues" dxfId="19" priority="18"/>
  </conditionalFormatting>
  <conditionalFormatting sqref="C30:C40">
    <cfRule type="duplicateValues" dxfId="18" priority="17"/>
  </conditionalFormatting>
  <conditionalFormatting sqref="C30:C40">
    <cfRule type="duplicateValues" dxfId="17" priority="19"/>
    <cfRule type="duplicateValues" dxfId="16" priority="20"/>
  </conditionalFormatting>
  <conditionalFormatting sqref="B41:B46">
    <cfRule type="duplicateValues" dxfId="15" priority="16"/>
  </conditionalFormatting>
  <conditionalFormatting sqref="B41:B50">
    <cfRule type="duplicateValues" dxfId="14" priority="15"/>
  </conditionalFormatting>
  <conditionalFormatting sqref="B41:B50">
    <cfRule type="duplicateValues" dxfId="13" priority="14"/>
  </conditionalFormatting>
  <conditionalFormatting sqref="C41:C46">
    <cfRule type="duplicateValues" dxfId="12" priority="13"/>
  </conditionalFormatting>
  <conditionalFormatting sqref="C41:C50">
    <cfRule type="duplicateValues" dxfId="11" priority="12"/>
  </conditionalFormatting>
  <conditionalFormatting sqref="B51:B54">
    <cfRule type="duplicateValues" dxfId="10" priority="11"/>
  </conditionalFormatting>
  <conditionalFormatting sqref="B51:B69">
    <cfRule type="duplicateValues" dxfId="9" priority="10"/>
  </conditionalFormatting>
  <conditionalFormatting sqref="B51:B69">
    <cfRule type="duplicateValues" dxfId="8" priority="9"/>
  </conditionalFormatting>
  <conditionalFormatting sqref="B55:B69">
    <cfRule type="duplicateValues" dxfId="7" priority="8"/>
  </conditionalFormatting>
  <conditionalFormatting sqref="C51:C69">
    <cfRule type="duplicateValues" dxfId="6" priority="6"/>
  </conditionalFormatting>
  <conditionalFormatting sqref="C51:C54">
    <cfRule type="duplicateValues" dxfId="5" priority="7"/>
  </conditionalFormatting>
  <conditionalFormatting sqref="C55:C69">
    <cfRule type="duplicateValues" dxfId="4" priority="4"/>
  </conditionalFormatting>
  <conditionalFormatting sqref="C55:C69">
    <cfRule type="duplicateValues" dxfId="3" priority="5"/>
  </conditionalFormatting>
  <conditionalFormatting sqref="F2:F13">
    <cfRule type="duplicateValues" dxfId="2" priority="3"/>
  </conditionalFormatting>
  <conditionalFormatting sqref="F2:F26">
    <cfRule type="duplicateValues" dxfId="1" priority="2"/>
  </conditionalFormatting>
  <conditionalFormatting sqref="F2:F26">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58DE24E5771DEA48B34C4F1720D2A691" ma:contentTypeVersion="16" ma:contentTypeDescription="Izveidot jaunu dokumentu." ma:contentTypeScope="" ma:versionID="5f66da1b7f89f2781b234fabfe52c5b0">
  <xsd:schema xmlns:xsd="http://www.w3.org/2001/XMLSchema" xmlns:xs="http://www.w3.org/2001/XMLSchema" xmlns:p="http://schemas.microsoft.com/office/2006/metadata/properties" xmlns:ns2="b3698a70-46f9-4b4d-9f82-082f514fa505" xmlns:ns3="2bba59d8-960e-497e-897f-77a0b0db6ff9" targetNamespace="http://schemas.microsoft.com/office/2006/metadata/properties" ma:root="true" ma:fieldsID="080083be78059a9b9620a82903c3a4ee" ns2:_="" ns3:_="">
    <xsd:import namespace="b3698a70-46f9-4b4d-9f82-082f514fa505"/>
    <xsd:import namespace="2bba59d8-960e-497e-897f-77a0b0db6ff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698a70-46f9-4b4d-9f82-082f514fa5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bba59d8-960e-497e-897f-77a0b0db6ff9"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23" nillable="true" ma:displayName="Taxonomy Catch All Column" ma:hidden="true" ma:list="{91dbb946-b0f4-4110-8940-55abb0be22cc}" ma:internalName="TaxCatchAll" ma:showField="CatchAllData" ma:web="2bba59d8-960e-497e-897f-77a0b0db6f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3698a70-46f9-4b4d-9f82-082f514fa505">
      <Terms xmlns="http://schemas.microsoft.com/office/infopath/2007/PartnerControls"/>
    </lcf76f155ced4ddcb4097134ff3c332f>
    <TaxCatchAll xmlns="2bba59d8-960e-497e-897f-77a0b0db6ff9" xsi:nil="true"/>
  </documentManagement>
</p:properties>
</file>

<file path=customXml/itemProps1.xml><?xml version="1.0" encoding="utf-8"?>
<ds:datastoreItem xmlns:ds="http://schemas.openxmlformats.org/officeDocument/2006/customXml" ds:itemID="{256ADE22-7873-48F2-B9FA-8016543F73C0}"/>
</file>

<file path=customXml/itemProps2.xml><?xml version="1.0" encoding="utf-8"?>
<ds:datastoreItem xmlns:ds="http://schemas.openxmlformats.org/officeDocument/2006/customXml" ds:itemID="{487AA00E-F5D0-4FDB-AF17-7D9C363CBA00}"/>
</file>

<file path=customXml/itemProps3.xml><?xml version="1.0" encoding="utf-8"?>
<ds:datastoreItem xmlns:ds="http://schemas.openxmlformats.org/officeDocument/2006/customXml" ds:itemID="{AD6386D4-41A0-4ED8-B4F6-9CF76F745EB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Zanda Segliņa</dc:creator>
  <cp:keywords/>
  <dc:description/>
  <cp:lastModifiedBy>Magdalēna Grosberga</cp:lastModifiedBy>
  <cp:revision/>
  <dcterms:created xsi:type="dcterms:W3CDTF">2022-01-13T06:43:53Z</dcterms:created>
  <dcterms:modified xsi:type="dcterms:W3CDTF">2022-12-28T13:12:13Z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0x01010058DE24E5771DEA48B34C4F1720D2A691</vt:lpwstr>
  </property>
  <property fmtid="{D5CDD505-2E9C-101B-9397-08002B2CF9AE}" pid="3" name="MediaServiceImageTags">
    <vt:lpwstr/>
  </property>
</Properties>
</file>