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ieva_veiksina_daba_gov_lv/Documents/Desktop/"/>
    </mc:Choice>
  </mc:AlternateContent>
  <xr:revisionPtr revIDLastSave="301" documentId="8_{0127B3C5-649B-47D7-93B9-AA0646218495}" xr6:coauthVersionLast="47" xr6:coauthVersionMax="47" xr10:uidLastSave="{B65F1ADA-AE34-49D8-BD18-73A9D94BF2D2}"/>
  <bookViews>
    <workbookView xWindow="-108" yWindow="-108" windowWidth="23256" windowHeight="12456" xr2:uid="{C917B191-51D2-4C71-A648-B427184A09AC}"/>
  </bookViews>
  <sheets>
    <sheet name="Pārskats" sheetId="1" r:id="rId1"/>
    <sheet name="Izvelnes" sheetId="2" r:id="rId2"/>
  </sheets>
  <definedNames>
    <definedName name="_xlnm._FilterDatabase" localSheetId="0" hidden="1">Pārskats!$A$4:$O$8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7" i="1"/>
  <c r="O36" i="1"/>
  <c r="O34" i="1"/>
  <c r="L37" i="1"/>
  <c r="L36" i="1"/>
  <c r="L35" i="1"/>
  <c r="L34" i="1"/>
  <c r="O31" i="1"/>
  <c r="O30" i="1"/>
  <c r="O29" i="1"/>
  <c r="O25" i="1"/>
  <c r="O22" i="1"/>
  <c r="K20" i="1"/>
  <c r="K21" i="1"/>
  <c r="O17" i="1"/>
  <c r="L17" i="1"/>
  <c r="O18" i="1"/>
  <c r="L18" i="1"/>
  <c r="O14" i="1" l="1"/>
  <c r="O13" i="1"/>
  <c r="O8" i="1"/>
  <c r="L6" i="1"/>
  <c r="O6" i="1"/>
  <c r="L5" i="1"/>
  <c r="O5" i="1"/>
</calcChain>
</file>

<file path=xl/sharedStrings.xml><?xml version="1.0" encoding="utf-8"?>
<sst xmlns="http://schemas.openxmlformats.org/spreadsheetml/2006/main" count="310" uniqueCount="151">
  <si>
    <t>Nr.p.k.</t>
  </si>
  <si>
    <t>Amata nosaukums</t>
  </si>
  <si>
    <t>Mēnesis</t>
  </si>
  <si>
    <t>Dienu skaits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</si>
  <si>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</si>
  <si>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</si>
  <si>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</si>
  <si>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</si>
  <si>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</si>
  <si>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</si>
  <si>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</si>
  <si>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</si>
  <si>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</si>
  <si>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</si>
  <si>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</si>
  <si>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</si>
  <si>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</si>
  <si>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</si>
  <si>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</si>
  <si>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</si>
  <si>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</si>
  <si>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</si>
  <si>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</si>
  <si>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</si>
  <si>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</si>
  <si>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</si>
  <si>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</si>
  <si>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</si>
  <si>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</si>
  <si>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</si>
  <si>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</si>
  <si>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</si>
  <si>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Janvāris</t>
  </si>
  <si>
    <t>Somija</t>
  </si>
  <si>
    <t xml:space="preserve">Valsts </t>
  </si>
  <si>
    <t>Pilsēta</t>
  </si>
  <si>
    <t>Helsinki</t>
  </si>
  <si>
    <t>Komandējuma mērķis no komandējuma pieteikuma</t>
  </si>
  <si>
    <t>Datums no</t>
  </si>
  <si>
    <t>Datums līdz</t>
  </si>
  <si>
    <t>Februāris</t>
  </si>
  <si>
    <t>Pego</t>
  </si>
  <si>
    <t>Spānija</t>
  </si>
  <si>
    <t>Ekonomiskā</t>
  </si>
  <si>
    <t>Beļģija</t>
  </si>
  <si>
    <t>Brisele</t>
  </si>
  <si>
    <t>Marts</t>
  </si>
  <si>
    <t>Potenca</t>
  </si>
  <si>
    <t>Itālija</t>
  </si>
  <si>
    <t>Masaube</t>
  </si>
  <si>
    <t>Francija</t>
  </si>
  <si>
    <t>Dalīti gan valsts pamatbudžets, gan Eiropas Savienības institūcijas finansējums. Izdevumus par aviobiļetēm sedz Eiropas Komisija.</t>
  </si>
  <si>
    <r>
      <t xml:space="preserve">Finansējuma avots 
</t>
    </r>
    <r>
      <rPr>
        <b/>
        <i/>
        <sz val="11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</si>
  <si>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</si>
  <si>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</si>
  <si>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</si>
  <si>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1"/>
        <color theme="1"/>
        <rFont val="Calibri"/>
        <family val="2"/>
        <charset val="186"/>
        <scheme val="minor"/>
      </rPr>
      <t>summa</t>
    </r>
  </si>
  <si>
    <t>Kompensāciju nodaļas vadītājs</t>
  </si>
  <si>
    <t>Vecākais eksperts</t>
  </si>
  <si>
    <t>Dalība pasākumā  “Eiropas ekosfēra – jauniešu kopienas noturības veicināšana saiknē ar dabu”</t>
  </si>
  <si>
    <t>Interreg Europe pārrobežu projekta “Sabiedrības iesaiste bioloģiskās daudzveidības pārvaldībā” (CiBioGo) darbseminārs un pieredzes apmaiņas vizīte.</t>
  </si>
  <si>
    <t>Dalība Vašingtonas konvencijas par starptautisko tirdzniecību ar apdraudētajām savvaļas dzīvnieku un augu sugām (CITES) sanāksmē.</t>
  </si>
  <si>
    <t xml:space="preserve">Mācību mobilitāte (Teaching staff mobility) Francijas mācību iestādē - Campus La Salle St. Christophe. </t>
  </si>
  <si>
    <t>Dalība Eiropas Komisijas pasākumā "Workshop on the implementation of the European Commission’s forest guidelines in the Boreal Region"</t>
  </si>
  <si>
    <t>Mežu biotopu eksperts</t>
  </si>
  <si>
    <t>Dabas izglītības speciālists</t>
  </si>
  <si>
    <t>Departamenta direktora vietnieks, nodaļas vadītājs</t>
  </si>
  <si>
    <t>Dabas izglītības un informācijas speciālists</t>
  </si>
  <si>
    <t>Dabas centra vadītājs</t>
  </si>
  <si>
    <t>Dalība seminārā 03.04. par finansējumu dabas daudzveidībai, ar īpašu fokusu uz dabas tirgu, kredītu un sertifikātu attīstību.</t>
  </si>
  <si>
    <t>Dalība Valsts kancelejas Inovāciju laboratorijas rīkotajā publiskās pārvaldes augstākā līmeņa vadītāju, struktūrvienību vadītāju un Inovācijas eksperta tīkla dalībnieku pieredzes apmaiņas mācību vizītē Somijas Republikā.</t>
  </si>
  <si>
    <t>Dalība projekta Eiropas ekosfēra — jauniešu kopienas noturības veidošana, iesaistoties dabā, tikšanās Serbijā, Niš. Projekta pārstāvji aicina piedalīties projekta pasākumā Serbijā Pārvaldes jauno reindžeru mentori Diānu Selecku.</t>
  </si>
  <si>
    <t>Niš</t>
  </si>
  <si>
    <t>Dalība Expert Group on Reporting under the Nature Directives of 12-13 May 2025</t>
  </si>
  <si>
    <t>Bratislava</t>
  </si>
  <si>
    <t>Pieredzes apmaiņas brauciens tiek segts no LatViaNature projekta līdzekļiem (E.2.1 aktivitāte)</t>
  </si>
  <si>
    <t>Londona</t>
  </si>
  <si>
    <t>Dalība "LIFE Platform Meeting on Forest Restoration in Europe". Uzstāšanās ar prezentāciju.</t>
  </si>
  <si>
    <t>Brasov</t>
  </si>
  <si>
    <t>Dalība Jauniešu forumā "Waves for Change - Youth for Baltic 2025!".</t>
  </si>
  <si>
    <t>Yngsjö (Kristianstades Vatenrike BR)</t>
  </si>
  <si>
    <t>Aprīlis</t>
  </si>
  <si>
    <t>Maijs</t>
  </si>
  <si>
    <t>Jūnijs</t>
  </si>
  <si>
    <t>Anglija</t>
  </si>
  <si>
    <t>Eiropas Savienības (LIFE) projektu finansējums</t>
  </si>
  <si>
    <t>Valsts kancelejas Atveseļošanas fonda investīciju projekta finansējums</t>
  </si>
  <si>
    <t>Ģenerāldirektore</t>
  </si>
  <si>
    <t>Projektu vadītāja</t>
  </si>
  <si>
    <t>Juriste, papildinošā finansējuma koordinatore</t>
  </si>
  <si>
    <t>Serbija</t>
  </si>
  <si>
    <t>Rēzeknes novada pašvaldības projekta finansējums</t>
  </si>
  <si>
    <t>Pamatbudžets</t>
  </si>
  <si>
    <t>Departamenta direktore</t>
  </si>
  <si>
    <t>Jaunākā eksperte</t>
  </si>
  <si>
    <t>Slovākija</t>
  </si>
  <si>
    <t>Dalība IMPEL organizētajā 4 tīklu konferencē "Making the new Environmental Crime Directive work Cooperation/Prevention/Enforcement", Bratislavā, Slovākijā.</t>
  </si>
  <si>
    <t>Uzņemošās puses finansējums, gan pamatbudžets</t>
  </si>
  <si>
    <t>Kartogrāfe</t>
  </si>
  <si>
    <t>Finansiste</t>
  </si>
  <si>
    <t>Rumānija</t>
  </si>
  <si>
    <t>Ziemeļvidzemes biosfēras rezervāta koordinatore</t>
  </si>
  <si>
    <t>Zviedrija</t>
  </si>
  <si>
    <t>"Biosphere for Baltic - Future Generations" projekta finansējums, gan pamatbudžets</t>
  </si>
  <si>
    <t>Informācija par ārvalstu komandējumu izdevumiem uz 30.09.2025.</t>
  </si>
  <si>
    <t>Evora</t>
  </si>
  <si>
    <t>Jūlijs</t>
  </si>
  <si>
    <t>Portugāle</t>
  </si>
  <si>
    <t>Dalība IMPEL projekta "Invasive Alien Species (IAS) and NIRAM" darba grupā.</t>
  </si>
  <si>
    <t>Oulu</t>
  </si>
  <si>
    <t>Pamatbudžets, gan uzņemošās puses finansējums</t>
  </si>
  <si>
    <t>20</t>
  </si>
  <si>
    <t>Ģenerāldirektores vietnieks</t>
  </si>
  <si>
    <t>Dalība konferencē “20th Eurasian Grassland Conference Broadening the horizons of grassland science for the Anthropocene”, Oulu, Somijā</t>
  </si>
  <si>
    <t>Augusts</t>
  </si>
  <si>
    <t>Dalība Europarc federācijas rīkotā Starptautikā jauno reindžeru nometnē (Casentinesi Forest National Park).</t>
  </si>
  <si>
    <t>Casentinesi Forest National Park</t>
  </si>
  <si>
    <t>Igaunija</t>
  </si>
  <si>
    <t>Pamatbudžets, gan Eiropas Savienības institūcijas finansējums</t>
  </si>
  <si>
    <t>Visas izmaksas sedz brauciena organizatori no projekta GREENPARK budžeta.</t>
  </si>
  <si>
    <t xml:space="preserve">Dalība starptautiskā pieredzes apmaiņas pasākumā LEADER finansētā projekta “Greenpark” </t>
  </si>
  <si>
    <t>Kureessare</t>
  </si>
  <si>
    <t>Pieredzes apmaiņas brauciens par lapkoku praulgrauža dzīvotņu apsaimniekošanu.</t>
  </si>
  <si>
    <t>Septembris</t>
  </si>
  <si>
    <t>Dalība apmeklētāju monitoringam ĪADT veltītā pasākumā (Training school) VIMAS projekta ietvaros</t>
  </si>
  <si>
    <t>Lahemas Nacionālajā parks</t>
  </si>
  <si>
    <t>Koli Nacionālais parks</t>
  </si>
  <si>
    <t>Visas izmaksas sedz brauciena organizatori no projekta VIMAS budžeta.</t>
  </si>
  <si>
    <t>Everett</t>
  </si>
  <si>
    <t>Dalība konferencē 2025 IUFRO Small Scale Forestry and Extension and Knowledge Exchange Joint Conference.</t>
  </si>
  <si>
    <t>ASV (izņemot Ņujorku un Virdžīnijas)</t>
  </si>
  <si>
    <t>Ūmeo</t>
  </si>
  <si>
    <t>Dalība Ziemeļvalstu un Baltijas valstu LIFE programmas projektu tīklošanās pasākumā.</t>
  </si>
  <si>
    <t>Puljane</t>
  </si>
  <si>
    <t>Horvātija</t>
  </si>
  <si>
    <t>Dalība ERASMUS projektā “Environmental awareness-raising of young people from protected area”</t>
  </si>
  <si>
    <t>Visas izmaksas sedz brauciena organizatori projekta finansejums no “Environmental awareness-raising of young people from protected area”</t>
  </si>
  <si>
    <t>Stokholma</t>
  </si>
  <si>
    <t>Lahti</t>
  </si>
  <si>
    <t>Dalība Vašingtonas konvencijas par starptautisko tirdzniecību ar apdraudētajām savvaļas dzīvnieku un augu sugām (CITES) sanāksmēs (Zinātniskā darba grupa, Ekspertu grupa) klātienē.</t>
  </si>
  <si>
    <t>Dalība LIFE Taiga2 pasākumā "30 years of prescribed burning in Swedish pine forests".</t>
  </si>
  <si>
    <t>Dalība Kurzemes plānošanas reģiona organizētā pieredzes apmaiņas braucienā projekta “Ģeoloģisko struktūru aizsardzības veicināšana Latvijā un Lietuvā” ietvaros.</t>
  </si>
  <si>
    <t xml:space="preserve">Dalīti gan valsts pamatbudžets, gan Kurzemes plānošanas reģions un Žemaitijas Nacionālā parka direkcija. </t>
  </si>
  <si>
    <t>Zālāju biotopu eksperte</t>
  </si>
  <si>
    <t>Vecākais valsts vides inspektors</t>
  </si>
  <si>
    <t>Mežu biotopu eksperte</t>
  </si>
  <si>
    <t>Dabas izglītības speciāliste</t>
  </si>
  <si>
    <t>Savvaļas augu eksperte, saldūdeņu biotopu eksperte</t>
  </si>
  <si>
    <t>Projekta koordinatore</t>
  </si>
  <si>
    <t>Vecākā dabas izglītības speciāliste</t>
  </si>
  <si>
    <t>Koordinatora 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</si>
</sst>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rgb="FF282828"/>
      <name val="Calibri"/>
      <family val="2"/>
      <charset val="186"/>
      <scheme val="minor"/>
    </font>
    <font>
      <sz val="11"/>
      <color rgb="FF1C1C1C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 vertical="top"/>
    </xf>
    <xf numFmtId="49" fontId="4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/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vertical="top"/>
    </xf>
    <xf numFmtId="49" fontId="0" fillId="0" borderId="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center" vertical="top"/>
    </xf>
    <xf numFmtId="164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0" xfId="0" applyFont="1" applyFill="1" applyAlignment="1">
      <alignment vertical="top"/>
    </xf>
    <xf numFmtId="0" fontId="0" fillId="2" borderId="2" xfId="0" applyFont="1" applyFill="1" applyBorder="1" applyAlignment="1">
      <alignment horizontal="center" vertical="top"/>
    </xf>
    <xf numFmtId="49" fontId="0" fillId="2" borderId="2" xfId="0" applyNumberFormat="1" applyFont="1" applyFill="1" applyBorder="1" applyAlignment="1">
      <alignment horizontal="left" vertical="top"/>
    </xf>
    <xf numFmtId="164" fontId="0" fillId="2" borderId="2" xfId="0" applyNumberFormat="1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49" fontId="0" fillId="2" borderId="1" xfId="0" applyNumberFormat="1" applyFont="1" applyFill="1" applyBorder="1" applyAlignment="1">
      <alignment horizontal="left" vertical="top"/>
    </xf>
    <xf numFmtId="164" fontId="0" fillId="2" borderId="1" xfId="0" applyNumberFormat="1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left" vertical="top"/>
    </xf>
    <xf numFmtId="49" fontId="0" fillId="2" borderId="3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center" vertical="top"/>
    </xf>
    <xf numFmtId="49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 vertical="top"/>
    </xf>
    <xf numFmtId="49" fontId="0" fillId="2" borderId="4" xfId="0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vertical="top"/>
    </xf>
    <xf numFmtId="49" fontId="0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164" fontId="0" fillId="2" borderId="2" xfId="0" applyNumberFormat="1" applyFont="1" applyFill="1" applyBorder="1" applyAlignment="1">
      <alignment horizontal="left"/>
    </xf>
    <xf numFmtId="0" fontId="0" fillId="2" borderId="0" xfId="0" applyFont="1" applyFill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2" borderId="1" xfId="0" applyFont="1" applyFill="1" applyBorder="1"/>
    <xf numFmtId="0" fontId="6" fillId="0" borderId="4" xfId="0" applyFont="1" applyBorder="1"/>
    <xf numFmtId="0" fontId="7" fillId="0" borderId="0" xfId="0" applyFont="1"/>
    <xf numFmtId="0" fontId="8" fillId="2" borderId="0" xfId="0" applyFont="1" applyFill="1" applyAlignment="1">
      <alignment horizontal="center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O43"/>
  <sheetViews>
    <sheetView tabSelected="1" zoomScale="80" zoomScaleNormal="80" workbookViewId="0">
      <selection activeCell="M44" sqref="M44"/>
    </sheetView>
  </sheetViews>
  <sheetFormatPr defaultColWidth="8.88671875" defaultRowHeight="14.4" x14ac:dyDescent="0.3"/>
  <cols>
    <col min="1" max="1" width="8.88671875" style="52"/>
    <col min="2" max="2" width="26.6640625" style="30" customWidth="1"/>
    <col min="3" max="3" width="11.77734375" style="30" customWidth="1"/>
    <col min="4" max="4" width="10.6640625" style="30" bestFit="1" customWidth="1"/>
    <col min="5" max="5" width="10.5546875" style="52" customWidth="1"/>
    <col min="6" max="6" width="10.88671875" style="52" customWidth="1"/>
    <col min="7" max="7" width="14" style="52" customWidth="1"/>
    <col min="8" max="8" width="13.5546875" style="52" customWidth="1"/>
    <col min="9" max="9" width="37.5546875" style="30" customWidth="1"/>
    <col min="10" max="10" width="37.44140625" style="30" customWidth="1"/>
    <col min="11" max="11" width="13" style="30" customWidth="1"/>
    <col min="12" max="12" width="11.5546875" style="30" customWidth="1"/>
    <col min="13" max="13" width="11.6640625" style="30" customWidth="1"/>
    <col min="14" max="14" width="10.6640625" style="30" customWidth="1"/>
    <col min="15" max="15" width="13.6640625" style="30" customWidth="1"/>
    <col min="16" max="16384" width="8.88671875" style="30"/>
  </cols>
  <sheetData>
    <row r="2" spans="1:15" ht="23.4" x14ac:dyDescent="0.3">
      <c r="A2" s="57" t="s">
        <v>104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4" spans="1:15" s="10" customFormat="1" ht="57.6" x14ac:dyDescent="0.3">
      <c r="A4" s="7" t="s">
        <v>0</v>
      </c>
      <c r="B4" s="7" t="s">
        <v>1</v>
      </c>
      <c r="C4" s="8" t="s">
        <v>38</v>
      </c>
      <c r="D4" s="8" t="s">
        <v>39</v>
      </c>
      <c r="E4" s="7" t="s">
        <v>2</v>
      </c>
      <c r="F4" s="7" t="s">
        <v>3</v>
      </c>
      <c r="G4" s="7" t="s">
        <v>34</v>
      </c>
      <c r="H4" s="7" t="s">
        <v>35</v>
      </c>
      <c r="I4" s="9" t="s">
        <v>37</v>
      </c>
      <c r="J4" s="9" t="s">
        <v>52</v>
      </c>
      <c r="K4" s="9" t="s">
        <v>53</v>
      </c>
      <c r="L4" s="9" t="s">
        <v>54</v>
      </c>
      <c r="M4" s="9" t="s">
        <v>4</v>
      </c>
      <c r="N4" s="9" t="s">
        <v>55</v>
      </c>
      <c r="O4" s="9" t="s">
        <v>56</v>
      </c>
    </row>
    <row r="5" spans="1:15" x14ac:dyDescent="0.3">
      <c r="A5" s="31">
        <v>1</v>
      </c>
      <c r="B5" s="32" t="s">
        <v>64</v>
      </c>
      <c r="C5" s="33">
        <v>45684</v>
      </c>
      <c r="D5" s="33">
        <v>45686</v>
      </c>
      <c r="E5" s="31" t="s">
        <v>32</v>
      </c>
      <c r="F5" s="31">
        <v>3</v>
      </c>
      <c r="G5" s="32" t="s">
        <v>36</v>
      </c>
      <c r="H5" s="32" t="s">
        <v>33</v>
      </c>
      <c r="I5" s="32" t="s">
        <v>63</v>
      </c>
      <c r="J5" s="34" t="s">
        <v>85</v>
      </c>
      <c r="K5" s="3">
        <v>310.8</v>
      </c>
      <c r="L5" s="3">
        <f>82.32+149.6</f>
        <v>231.92</v>
      </c>
      <c r="M5" s="3" t="s">
        <v>43</v>
      </c>
      <c r="N5" s="3">
        <v>165</v>
      </c>
      <c r="O5" s="3">
        <f>7.92+8.8</f>
        <v>16.72</v>
      </c>
    </row>
    <row r="6" spans="1:15" x14ac:dyDescent="0.3">
      <c r="A6" s="26">
        <v>2</v>
      </c>
      <c r="B6" s="35" t="s">
        <v>57</v>
      </c>
      <c r="C6" s="36">
        <v>45684</v>
      </c>
      <c r="D6" s="36">
        <v>45686</v>
      </c>
      <c r="E6" s="26" t="s">
        <v>32</v>
      </c>
      <c r="F6" s="26">
        <v>3</v>
      </c>
      <c r="G6" s="35" t="s">
        <v>36</v>
      </c>
      <c r="H6" s="35" t="s">
        <v>33</v>
      </c>
      <c r="I6" s="32" t="s">
        <v>63</v>
      </c>
      <c r="J6" s="34" t="s">
        <v>85</v>
      </c>
      <c r="K6" s="4">
        <v>310.8</v>
      </c>
      <c r="L6" s="4">
        <f>82.32+149.6</f>
        <v>231.92</v>
      </c>
      <c r="M6" s="4" t="s">
        <v>43</v>
      </c>
      <c r="N6" s="4">
        <v>165</v>
      </c>
      <c r="O6" s="4">
        <f>7.92</f>
        <v>7.92</v>
      </c>
    </row>
    <row r="7" spans="1:15" x14ac:dyDescent="0.3">
      <c r="A7" s="26">
        <v>3</v>
      </c>
      <c r="B7" s="35" t="s">
        <v>65</v>
      </c>
      <c r="C7" s="36">
        <v>45707</v>
      </c>
      <c r="D7" s="36">
        <v>45711</v>
      </c>
      <c r="E7" s="26" t="s">
        <v>40</v>
      </c>
      <c r="F7" s="26">
        <v>5</v>
      </c>
      <c r="G7" s="35" t="s">
        <v>42</v>
      </c>
      <c r="H7" s="35" t="s">
        <v>41</v>
      </c>
      <c r="I7" s="35" t="s">
        <v>59</v>
      </c>
      <c r="J7" s="37" t="s">
        <v>30</v>
      </c>
      <c r="K7" s="4">
        <v>0</v>
      </c>
      <c r="L7" s="4">
        <v>0</v>
      </c>
      <c r="M7" s="4" t="s">
        <v>43</v>
      </c>
      <c r="N7" s="4">
        <v>0</v>
      </c>
      <c r="O7" s="4">
        <v>0</v>
      </c>
    </row>
    <row r="8" spans="1:15" x14ac:dyDescent="0.3">
      <c r="A8" s="26">
        <v>4</v>
      </c>
      <c r="B8" s="35" t="s">
        <v>58</v>
      </c>
      <c r="C8" s="36">
        <v>45729</v>
      </c>
      <c r="D8" s="36">
        <v>45731</v>
      </c>
      <c r="E8" s="26" t="s">
        <v>46</v>
      </c>
      <c r="F8" s="26">
        <v>3</v>
      </c>
      <c r="G8" s="35" t="s">
        <v>44</v>
      </c>
      <c r="H8" s="35" t="s">
        <v>45</v>
      </c>
      <c r="I8" s="35" t="s">
        <v>61</v>
      </c>
      <c r="J8" s="37" t="s">
        <v>51</v>
      </c>
      <c r="K8" s="4">
        <v>240</v>
      </c>
      <c r="L8" s="5">
        <v>302</v>
      </c>
      <c r="M8" s="4" t="s">
        <v>43</v>
      </c>
      <c r="N8" s="4">
        <v>180</v>
      </c>
      <c r="O8" s="4">
        <f>7.92+11.2+2.5+8.48+6.9+11.2+2.5</f>
        <v>50.7</v>
      </c>
    </row>
    <row r="9" spans="1:15" x14ac:dyDescent="0.3">
      <c r="A9" s="26">
        <v>5</v>
      </c>
      <c r="B9" s="6" t="s">
        <v>66</v>
      </c>
      <c r="C9" s="36">
        <v>45740</v>
      </c>
      <c r="D9" s="36">
        <v>45743</v>
      </c>
      <c r="E9" s="26" t="s">
        <v>46</v>
      </c>
      <c r="F9" s="26">
        <v>4</v>
      </c>
      <c r="G9" s="35" t="s">
        <v>48</v>
      </c>
      <c r="H9" s="35" t="s">
        <v>47</v>
      </c>
      <c r="I9" s="35" t="s">
        <v>60</v>
      </c>
      <c r="J9" s="37" t="s">
        <v>30</v>
      </c>
      <c r="K9" s="4">
        <v>0</v>
      </c>
      <c r="L9" s="4">
        <v>0</v>
      </c>
      <c r="M9" s="4" t="s">
        <v>43</v>
      </c>
      <c r="N9" s="4">
        <v>0</v>
      </c>
      <c r="O9" s="53">
        <v>29.99</v>
      </c>
    </row>
    <row r="10" spans="1:15" x14ac:dyDescent="0.3">
      <c r="A10" s="12">
        <v>6</v>
      </c>
      <c r="B10" s="6" t="s">
        <v>67</v>
      </c>
      <c r="C10" s="13">
        <v>45740</v>
      </c>
      <c r="D10" s="13">
        <v>45743</v>
      </c>
      <c r="E10" s="12" t="s">
        <v>46</v>
      </c>
      <c r="F10" s="12">
        <v>4</v>
      </c>
      <c r="G10" s="6" t="s">
        <v>48</v>
      </c>
      <c r="H10" s="6" t="s">
        <v>47</v>
      </c>
      <c r="I10" s="6" t="s">
        <v>60</v>
      </c>
      <c r="J10" s="14" t="s">
        <v>30</v>
      </c>
      <c r="K10" s="4">
        <v>0</v>
      </c>
      <c r="L10" s="4">
        <v>0</v>
      </c>
      <c r="M10" s="4" t="s">
        <v>43</v>
      </c>
      <c r="N10" s="4">
        <v>0</v>
      </c>
      <c r="O10" s="4">
        <v>0</v>
      </c>
    </row>
    <row r="11" spans="1:15" x14ac:dyDescent="0.3">
      <c r="A11" s="12">
        <v>7</v>
      </c>
      <c r="B11" s="6" t="s">
        <v>68</v>
      </c>
      <c r="C11" s="13">
        <v>45746</v>
      </c>
      <c r="D11" s="13">
        <v>45752</v>
      </c>
      <c r="E11" s="12" t="s">
        <v>46</v>
      </c>
      <c r="F11" s="12">
        <v>7</v>
      </c>
      <c r="G11" s="6" t="s">
        <v>50</v>
      </c>
      <c r="H11" s="6" t="s">
        <v>49</v>
      </c>
      <c r="I11" s="6" t="s">
        <v>62</v>
      </c>
      <c r="J11" s="14" t="s">
        <v>30</v>
      </c>
      <c r="K11" s="4">
        <v>0</v>
      </c>
      <c r="L11" s="4">
        <v>0</v>
      </c>
      <c r="M11" s="4" t="s">
        <v>43</v>
      </c>
      <c r="N11" s="4">
        <v>0</v>
      </c>
      <c r="O11" s="4">
        <v>0</v>
      </c>
    </row>
    <row r="12" spans="1:15" x14ac:dyDescent="0.3">
      <c r="A12" s="12">
        <v>8</v>
      </c>
      <c r="B12" s="6" t="s">
        <v>65</v>
      </c>
      <c r="C12" s="13">
        <v>45746</v>
      </c>
      <c r="D12" s="13">
        <v>45752</v>
      </c>
      <c r="E12" s="12" t="s">
        <v>46</v>
      </c>
      <c r="F12" s="12">
        <v>7</v>
      </c>
      <c r="G12" s="6" t="s">
        <v>50</v>
      </c>
      <c r="H12" s="6" t="s">
        <v>49</v>
      </c>
      <c r="I12" s="6" t="s">
        <v>62</v>
      </c>
      <c r="J12" s="14" t="s">
        <v>30</v>
      </c>
      <c r="K12" s="4">
        <v>0</v>
      </c>
      <c r="L12" s="4">
        <v>0</v>
      </c>
      <c r="M12" s="4" t="s">
        <v>43</v>
      </c>
      <c r="N12" s="4">
        <v>0</v>
      </c>
      <c r="O12" s="4">
        <v>0</v>
      </c>
    </row>
    <row r="13" spans="1:15" x14ac:dyDescent="0.3">
      <c r="A13" s="12">
        <v>9</v>
      </c>
      <c r="B13" s="15" t="s">
        <v>88</v>
      </c>
      <c r="C13" s="16">
        <v>45749</v>
      </c>
      <c r="D13" s="16">
        <v>45750</v>
      </c>
      <c r="E13" s="12" t="s">
        <v>81</v>
      </c>
      <c r="F13" s="17">
        <v>2</v>
      </c>
      <c r="G13" s="6" t="s">
        <v>44</v>
      </c>
      <c r="H13" s="15" t="s">
        <v>45</v>
      </c>
      <c r="I13" s="15" t="s">
        <v>69</v>
      </c>
      <c r="J13" s="18" t="s">
        <v>85</v>
      </c>
      <c r="K13" s="20">
        <v>146.4</v>
      </c>
      <c r="L13" s="20">
        <v>287.82</v>
      </c>
      <c r="M13" s="4" t="s">
        <v>43</v>
      </c>
      <c r="N13" s="4">
        <v>120</v>
      </c>
      <c r="O13" s="4">
        <f>5.28+4.24+11.2+15.99+11.2</f>
        <v>47.91</v>
      </c>
    </row>
    <row r="14" spans="1:15" x14ac:dyDescent="0.3">
      <c r="A14" s="12">
        <v>10</v>
      </c>
      <c r="B14" s="15" t="s">
        <v>89</v>
      </c>
      <c r="C14" s="16">
        <v>45749</v>
      </c>
      <c r="D14" s="16">
        <v>45750</v>
      </c>
      <c r="E14" s="12" t="s">
        <v>81</v>
      </c>
      <c r="F14" s="17">
        <v>2</v>
      </c>
      <c r="G14" s="6" t="s">
        <v>44</v>
      </c>
      <c r="H14" s="15" t="s">
        <v>45</v>
      </c>
      <c r="I14" s="15" t="s">
        <v>69</v>
      </c>
      <c r="J14" s="18" t="s">
        <v>85</v>
      </c>
      <c r="K14" s="20">
        <v>146.4</v>
      </c>
      <c r="L14" s="20">
        <v>287.82</v>
      </c>
      <c r="M14" s="4" t="s">
        <v>43</v>
      </c>
      <c r="N14" s="4">
        <v>120</v>
      </c>
      <c r="O14" s="4">
        <f>11.2+11.2+4.24+5.28</f>
        <v>31.92</v>
      </c>
    </row>
    <row r="15" spans="1:15" x14ac:dyDescent="0.3">
      <c r="A15" s="12">
        <v>11</v>
      </c>
      <c r="B15" s="15" t="s">
        <v>87</v>
      </c>
      <c r="C15" s="16">
        <v>45761</v>
      </c>
      <c r="D15" s="16">
        <v>45763</v>
      </c>
      <c r="E15" s="12" t="s">
        <v>81</v>
      </c>
      <c r="F15" s="17">
        <v>3</v>
      </c>
      <c r="G15" s="14" t="s">
        <v>33</v>
      </c>
      <c r="H15" s="15" t="s">
        <v>36</v>
      </c>
      <c r="I15" s="15" t="s">
        <v>70</v>
      </c>
      <c r="J15" s="14" t="s">
        <v>86</v>
      </c>
      <c r="K15" s="4">
        <v>0</v>
      </c>
      <c r="L15" s="4">
        <v>0</v>
      </c>
      <c r="M15" s="4" t="s">
        <v>43</v>
      </c>
      <c r="N15" s="4">
        <v>0</v>
      </c>
      <c r="O15" s="4">
        <v>0</v>
      </c>
    </row>
    <row r="16" spans="1:15" x14ac:dyDescent="0.3">
      <c r="A16" s="12">
        <v>12</v>
      </c>
      <c r="B16" s="15" t="s">
        <v>65</v>
      </c>
      <c r="C16" s="16">
        <v>45782</v>
      </c>
      <c r="D16" s="16">
        <v>45785</v>
      </c>
      <c r="E16" s="12" t="s">
        <v>82</v>
      </c>
      <c r="F16" s="17">
        <v>4</v>
      </c>
      <c r="G16" s="16" t="s">
        <v>90</v>
      </c>
      <c r="H16" s="15" t="s">
        <v>72</v>
      </c>
      <c r="I16" s="15" t="s">
        <v>71</v>
      </c>
      <c r="J16" s="15" t="s">
        <v>91</v>
      </c>
      <c r="K16" s="4">
        <v>0</v>
      </c>
      <c r="L16" s="4">
        <v>0</v>
      </c>
      <c r="M16" s="4" t="s">
        <v>43</v>
      </c>
      <c r="N16" s="4">
        <v>0</v>
      </c>
      <c r="O16" s="4">
        <v>0</v>
      </c>
    </row>
    <row r="17" spans="1:15" x14ac:dyDescent="0.3">
      <c r="A17" s="12">
        <v>13</v>
      </c>
      <c r="B17" s="15" t="s">
        <v>93</v>
      </c>
      <c r="C17" s="16">
        <v>45789</v>
      </c>
      <c r="D17" s="16">
        <v>45790</v>
      </c>
      <c r="E17" s="12" t="s">
        <v>82</v>
      </c>
      <c r="F17" s="17">
        <v>2</v>
      </c>
      <c r="G17" s="6" t="s">
        <v>44</v>
      </c>
      <c r="H17" s="15" t="s">
        <v>45</v>
      </c>
      <c r="I17" s="15" t="s">
        <v>73</v>
      </c>
      <c r="J17" s="4" t="s">
        <v>92</v>
      </c>
      <c r="K17" s="11">
        <v>78</v>
      </c>
      <c r="L17" s="19">
        <f>186.49+
210.83</f>
        <v>397.32000000000005</v>
      </c>
      <c r="M17" s="4" t="s">
        <v>43</v>
      </c>
      <c r="N17" s="4">
        <v>120</v>
      </c>
      <c r="O17" s="4">
        <f>33.6+5.28</f>
        <v>38.880000000000003</v>
      </c>
    </row>
    <row r="18" spans="1:15" x14ac:dyDescent="0.3">
      <c r="A18" s="12">
        <v>14</v>
      </c>
      <c r="B18" s="15" t="s">
        <v>94</v>
      </c>
      <c r="C18" s="16">
        <v>45789</v>
      </c>
      <c r="D18" s="16">
        <v>45790</v>
      </c>
      <c r="E18" s="12" t="s">
        <v>82</v>
      </c>
      <c r="F18" s="17">
        <v>2</v>
      </c>
      <c r="G18" s="6" t="s">
        <v>44</v>
      </c>
      <c r="H18" s="15" t="s">
        <v>45</v>
      </c>
      <c r="I18" s="15" t="s">
        <v>73</v>
      </c>
      <c r="J18" s="4" t="s">
        <v>92</v>
      </c>
      <c r="K18" s="11">
        <v>78</v>
      </c>
      <c r="L18" s="19">
        <f>186.49+
210.83</f>
        <v>397.32000000000005</v>
      </c>
      <c r="M18" s="11" t="s">
        <v>43</v>
      </c>
      <c r="N18" s="11">
        <v>120</v>
      </c>
      <c r="O18" s="19">
        <f>35.44+
5.28</f>
        <v>40.72</v>
      </c>
    </row>
    <row r="19" spans="1:15" x14ac:dyDescent="0.3">
      <c r="A19" s="12">
        <v>15</v>
      </c>
      <c r="B19" s="15" t="s">
        <v>87</v>
      </c>
      <c r="C19" s="16">
        <v>45797</v>
      </c>
      <c r="D19" s="16">
        <v>45800</v>
      </c>
      <c r="E19" s="12" t="s">
        <v>82</v>
      </c>
      <c r="F19" s="17">
        <v>4</v>
      </c>
      <c r="G19" s="14" t="s">
        <v>95</v>
      </c>
      <c r="H19" s="15" t="s">
        <v>74</v>
      </c>
      <c r="I19" s="15" t="s">
        <v>96</v>
      </c>
      <c r="J19" s="14" t="s">
        <v>97</v>
      </c>
      <c r="K19" s="4">
        <v>0</v>
      </c>
      <c r="L19" s="4">
        <v>0</v>
      </c>
      <c r="M19" s="11" t="s">
        <v>43</v>
      </c>
      <c r="N19" s="4">
        <v>140</v>
      </c>
      <c r="O19" s="20">
        <v>10.56</v>
      </c>
    </row>
    <row r="20" spans="1:15" x14ac:dyDescent="0.3">
      <c r="A20" s="12">
        <v>16</v>
      </c>
      <c r="B20" s="15" t="s">
        <v>98</v>
      </c>
      <c r="C20" s="16">
        <v>45805</v>
      </c>
      <c r="D20" s="16">
        <v>45808</v>
      </c>
      <c r="E20" s="12" t="s">
        <v>82</v>
      </c>
      <c r="F20" s="17">
        <v>4</v>
      </c>
      <c r="G20" s="14" t="s">
        <v>84</v>
      </c>
      <c r="H20" s="15" t="s">
        <v>76</v>
      </c>
      <c r="I20" s="15" t="s">
        <v>75</v>
      </c>
      <c r="J20" s="18" t="s">
        <v>85</v>
      </c>
      <c r="K20" s="20">
        <f>170+116+93.34</f>
        <v>379.34000000000003</v>
      </c>
      <c r="L20" s="20">
        <v>321.45</v>
      </c>
      <c r="M20" s="11" t="s">
        <v>43</v>
      </c>
      <c r="N20" s="4">
        <v>260</v>
      </c>
      <c r="O20" s="4">
        <v>1084.25</v>
      </c>
    </row>
    <row r="21" spans="1:15" x14ac:dyDescent="0.3">
      <c r="A21" s="12">
        <v>17</v>
      </c>
      <c r="B21" s="15" t="s">
        <v>99</v>
      </c>
      <c r="C21" s="16">
        <v>45805</v>
      </c>
      <c r="D21" s="16">
        <v>45808</v>
      </c>
      <c r="E21" s="12" t="s">
        <v>82</v>
      </c>
      <c r="F21" s="17">
        <v>4</v>
      </c>
      <c r="G21" s="14" t="s">
        <v>84</v>
      </c>
      <c r="H21" s="15" t="s">
        <v>76</v>
      </c>
      <c r="I21" s="15" t="s">
        <v>75</v>
      </c>
      <c r="J21" s="18" t="s">
        <v>85</v>
      </c>
      <c r="K21" s="20">
        <f>170+116+94.22</f>
        <v>380.22</v>
      </c>
      <c r="L21" s="20">
        <v>321.45</v>
      </c>
      <c r="M21" s="11" t="s">
        <v>43</v>
      </c>
      <c r="N21" s="4">
        <v>260</v>
      </c>
      <c r="O21" s="4">
        <v>120.51</v>
      </c>
    </row>
    <row r="22" spans="1:15" x14ac:dyDescent="0.3">
      <c r="A22" s="12">
        <v>18</v>
      </c>
      <c r="B22" s="35" t="s">
        <v>57</v>
      </c>
      <c r="C22" s="27">
        <v>45810</v>
      </c>
      <c r="D22" s="27">
        <v>45813</v>
      </c>
      <c r="E22" s="26" t="s">
        <v>83</v>
      </c>
      <c r="F22" s="38">
        <v>4</v>
      </c>
      <c r="G22" s="27" t="s">
        <v>100</v>
      </c>
      <c r="H22" s="29" t="s">
        <v>78</v>
      </c>
      <c r="I22" s="25" t="s">
        <v>77</v>
      </c>
      <c r="J22" s="18" t="s">
        <v>85</v>
      </c>
      <c r="K22" s="4">
        <v>0</v>
      </c>
      <c r="L22" s="21">
        <v>898.87</v>
      </c>
      <c r="M22" s="11" t="s">
        <v>43</v>
      </c>
      <c r="N22" s="4">
        <v>140</v>
      </c>
      <c r="O22" s="4">
        <f>20+20.58+225</f>
        <v>265.58</v>
      </c>
    </row>
    <row r="23" spans="1:15" x14ac:dyDescent="0.3">
      <c r="A23" s="12">
        <v>19</v>
      </c>
      <c r="B23" s="29" t="s">
        <v>101</v>
      </c>
      <c r="C23" s="27">
        <v>45824</v>
      </c>
      <c r="D23" s="27">
        <v>45827</v>
      </c>
      <c r="E23" s="26" t="s">
        <v>83</v>
      </c>
      <c r="F23" s="38">
        <v>4</v>
      </c>
      <c r="G23" s="27" t="s">
        <v>102</v>
      </c>
      <c r="H23" s="29" t="s">
        <v>80</v>
      </c>
      <c r="I23" s="25" t="s">
        <v>79</v>
      </c>
      <c r="J23" s="14" t="s">
        <v>103</v>
      </c>
      <c r="K23" s="4">
        <v>0</v>
      </c>
      <c r="L23" s="4">
        <v>0</v>
      </c>
      <c r="M23" s="11" t="s">
        <v>43</v>
      </c>
      <c r="N23" s="4">
        <v>60</v>
      </c>
      <c r="O23" s="24">
        <v>13.2</v>
      </c>
    </row>
    <row r="24" spans="1:15" x14ac:dyDescent="0.3">
      <c r="A24" s="39" t="s">
        <v>111</v>
      </c>
      <c r="B24" s="15" t="s">
        <v>112</v>
      </c>
      <c r="C24" s="27">
        <v>45838</v>
      </c>
      <c r="D24" s="27">
        <v>45842</v>
      </c>
      <c r="E24" s="26" t="s">
        <v>106</v>
      </c>
      <c r="F24" s="28">
        <v>5</v>
      </c>
      <c r="G24" s="40" t="s">
        <v>107</v>
      </c>
      <c r="H24" s="29" t="s">
        <v>105</v>
      </c>
      <c r="I24" s="29" t="s">
        <v>108</v>
      </c>
      <c r="J24" s="4" t="s">
        <v>110</v>
      </c>
      <c r="K24" s="24">
        <v>0</v>
      </c>
      <c r="L24" s="24">
        <v>0</v>
      </c>
      <c r="M24" s="11" t="s">
        <v>43</v>
      </c>
      <c r="N24" s="24">
        <v>145</v>
      </c>
      <c r="O24" s="24">
        <v>0</v>
      </c>
    </row>
    <row r="25" spans="1:15" x14ac:dyDescent="0.3">
      <c r="A25" s="26">
        <v>21</v>
      </c>
      <c r="B25" s="29" t="s">
        <v>143</v>
      </c>
      <c r="C25" s="27">
        <v>45844</v>
      </c>
      <c r="D25" s="27">
        <v>45849</v>
      </c>
      <c r="E25" s="26" t="s">
        <v>106</v>
      </c>
      <c r="F25" s="28">
        <v>6</v>
      </c>
      <c r="G25" s="41" t="s">
        <v>33</v>
      </c>
      <c r="H25" s="29" t="s">
        <v>109</v>
      </c>
      <c r="I25" s="29" t="s">
        <v>113</v>
      </c>
      <c r="J25" s="14" t="s">
        <v>85</v>
      </c>
      <c r="K25" s="54">
        <v>649.20000000000005</v>
      </c>
      <c r="L25" s="54">
        <v>447.88</v>
      </c>
      <c r="M25" s="11" t="s">
        <v>43</v>
      </c>
      <c r="N25" s="24">
        <v>330</v>
      </c>
      <c r="O25" s="54">
        <f>15.84+47.99</f>
        <v>63.83</v>
      </c>
    </row>
    <row r="26" spans="1:15" x14ac:dyDescent="0.3">
      <c r="A26" s="26">
        <v>22</v>
      </c>
      <c r="B26" s="29" t="s">
        <v>57</v>
      </c>
      <c r="C26" s="27">
        <v>45844</v>
      </c>
      <c r="D26" s="27">
        <v>45849</v>
      </c>
      <c r="E26" s="26" t="s">
        <v>106</v>
      </c>
      <c r="F26" s="28">
        <v>6</v>
      </c>
      <c r="G26" s="41" t="s">
        <v>33</v>
      </c>
      <c r="H26" s="29" t="s">
        <v>109</v>
      </c>
      <c r="I26" s="29" t="s">
        <v>113</v>
      </c>
      <c r="J26" s="14" t="s">
        <v>85</v>
      </c>
      <c r="K26" s="54">
        <v>649.20000000000005</v>
      </c>
      <c r="L26" s="54">
        <v>447.88</v>
      </c>
      <c r="M26" s="11" t="s">
        <v>43</v>
      </c>
      <c r="N26" s="24">
        <v>330</v>
      </c>
      <c r="O26" s="54">
        <v>15.84</v>
      </c>
    </row>
    <row r="27" spans="1:15" x14ac:dyDescent="0.3">
      <c r="A27" s="26">
        <v>24</v>
      </c>
      <c r="B27" s="25" t="s">
        <v>146</v>
      </c>
      <c r="C27" s="42">
        <v>45865</v>
      </c>
      <c r="D27" s="42">
        <v>45872</v>
      </c>
      <c r="E27" s="43" t="s">
        <v>114</v>
      </c>
      <c r="F27" s="43">
        <v>8</v>
      </c>
      <c r="G27" s="44" t="s">
        <v>48</v>
      </c>
      <c r="H27" s="45" t="s">
        <v>116</v>
      </c>
      <c r="I27" s="46" t="s">
        <v>115</v>
      </c>
      <c r="J27" s="22" t="s">
        <v>118</v>
      </c>
      <c r="K27" s="47">
        <v>0</v>
      </c>
      <c r="L27" s="55">
        <v>626.36</v>
      </c>
      <c r="M27" s="23" t="s">
        <v>43</v>
      </c>
      <c r="N27" s="47">
        <v>0</v>
      </c>
      <c r="O27" s="55">
        <v>21.12</v>
      </c>
    </row>
    <row r="28" spans="1:15" x14ac:dyDescent="0.3">
      <c r="A28" s="26">
        <v>25</v>
      </c>
      <c r="B28" s="29" t="s">
        <v>149</v>
      </c>
      <c r="C28" s="27">
        <v>45873</v>
      </c>
      <c r="D28" s="27">
        <v>45877</v>
      </c>
      <c r="E28" s="26" t="s">
        <v>114</v>
      </c>
      <c r="F28" s="26">
        <v>5</v>
      </c>
      <c r="G28" s="29" t="s">
        <v>117</v>
      </c>
      <c r="H28" s="37" t="s">
        <v>125</v>
      </c>
      <c r="I28" s="48" t="s">
        <v>120</v>
      </c>
      <c r="J28" s="4" t="s">
        <v>119</v>
      </c>
      <c r="K28" s="24">
        <v>0</v>
      </c>
      <c r="L28" s="24">
        <v>0</v>
      </c>
      <c r="M28" s="11" t="s">
        <v>43</v>
      </c>
      <c r="N28" s="24">
        <v>0</v>
      </c>
      <c r="O28" s="24">
        <v>0</v>
      </c>
    </row>
    <row r="29" spans="1:15" x14ac:dyDescent="0.3">
      <c r="A29" s="26">
        <v>26</v>
      </c>
      <c r="B29" s="25" t="s">
        <v>148</v>
      </c>
      <c r="C29" s="27">
        <v>45894</v>
      </c>
      <c r="D29" s="27">
        <v>45896</v>
      </c>
      <c r="E29" s="26" t="s">
        <v>114</v>
      </c>
      <c r="F29" s="28">
        <v>3</v>
      </c>
      <c r="G29" s="29" t="s">
        <v>117</v>
      </c>
      <c r="H29" s="29" t="s">
        <v>121</v>
      </c>
      <c r="I29" s="24" t="s">
        <v>122</v>
      </c>
      <c r="J29" s="14" t="s">
        <v>85</v>
      </c>
      <c r="K29" s="49">
        <v>116</v>
      </c>
      <c r="L29" s="24">
        <v>0</v>
      </c>
      <c r="M29" s="24"/>
      <c r="N29" s="24">
        <v>120</v>
      </c>
      <c r="O29" s="49">
        <f>7.92+16.6</f>
        <v>24.520000000000003</v>
      </c>
    </row>
    <row r="30" spans="1:15" x14ac:dyDescent="0.3">
      <c r="A30" s="26">
        <v>27</v>
      </c>
      <c r="B30" s="29" t="s">
        <v>98</v>
      </c>
      <c r="C30" s="27">
        <v>45894</v>
      </c>
      <c r="D30" s="27">
        <v>45896</v>
      </c>
      <c r="E30" s="26" t="s">
        <v>114</v>
      </c>
      <c r="F30" s="28">
        <v>3</v>
      </c>
      <c r="G30" s="29" t="s">
        <v>117</v>
      </c>
      <c r="H30" s="29" t="s">
        <v>121</v>
      </c>
      <c r="I30" s="24" t="s">
        <v>122</v>
      </c>
      <c r="J30" s="14" t="s">
        <v>85</v>
      </c>
      <c r="K30" s="49">
        <v>116</v>
      </c>
      <c r="L30" s="24">
        <v>0</v>
      </c>
      <c r="M30" s="24"/>
      <c r="N30" s="24">
        <v>120</v>
      </c>
      <c r="O30" s="49">
        <f>7.92+16.6</f>
        <v>24.520000000000003</v>
      </c>
    </row>
    <row r="31" spans="1:15" x14ac:dyDescent="0.3">
      <c r="A31" s="26">
        <v>28</v>
      </c>
      <c r="B31" s="29" t="s">
        <v>150</v>
      </c>
      <c r="C31" s="27">
        <v>45894</v>
      </c>
      <c r="D31" s="27">
        <v>45896</v>
      </c>
      <c r="E31" s="26" t="s">
        <v>114</v>
      </c>
      <c r="F31" s="28">
        <v>3</v>
      </c>
      <c r="G31" s="29" t="s">
        <v>117</v>
      </c>
      <c r="H31" s="29" t="s">
        <v>121</v>
      </c>
      <c r="I31" s="24" t="s">
        <v>122</v>
      </c>
      <c r="J31" s="14" t="s">
        <v>85</v>
      </c>
      <c r="K31" s="49">
        <v>116</v>
      </c>
      <c r="L31" s="24">
        <v>0</v>
      </c>
      <c r="M31" s="24"/>
      <c r="N31" s="24">
        <v>120</v>
      </c>
      <c r="O31" s="49">
        <f>7.92+16.6</f>
        <v>24.520000000000003</v>
      </c>
    </row>
    <row r="32" spans="1:15" x14ac:dyDescent="0.3">
      <c r="A32" s="26">
        <v>29</v>
      </c>
      <c r="B32" s="29" t="s">
        <v>149</v>
      </c>
      <c r="C32" s="27">
        <v>45902</v>
      </c>
      <c r="D32" s="27">
        <v>45905</v>
      </c>
      <c r="E32" s="26" t="s">
        <v>123</v>
      </c>
      <c r="F32" s="26">
        <v>4</v>
      </c>
      <c r="G32" s="29" t="s">
        <v>33</v>
      </c>
      <c r="H32" s="37" t="s">
        <v>126</v>
      </c>
      <c r="I32" s="29" t="s">
        <v>124</v>
      </c>
      <c r="J32" s="4" t="s">
        <v>127</v>
      </c>
      <c r="K32" s="24">
        <v>0</v>
      </c>
      <c r="L32" s="24">
        <v>0</v>
      </c>
      <c r="M32" s="11" t="s">
        <v>43</v>
      </c>
      <c r="N32" s="24">
        <v>0</v>
      </c>
      <c r="O32" s="24">
        <v>0</v>
      </c>
    </row>
    <row r="33" spans="1:15" x14ac:dyDescent="0.3">
      <c r="A33" s="26">
        <v>30</v>
      </c>
      <c r="B33" s="56" t="s">
        <v>57</v>
      </c>
      <c r="C33" s="27">
        <v>45907</v>
      </c>
      <c r="D33" s="27">
        <v>45910</v>
      </c>
      <c r="E33" s="26" t="s">
        <v>123</v>
      </c>
      <c r="F33" s="26">
        <v>4</v>
      </c>
      <c r="G33" s="29" t="s">
        <v>130</v>
      </c>
      <c r="H33" s="29" t="s">
        <v>128</v>
      </c>
      <c r="I33" s="25" t="s">
        <v>129</v>
      </c>
      <c r="J33" s="14" t="s">
        <v>85</v>
      </c>
      <c r="K33" s="49">
        <v>495.84</v>
      </c>
      <c r="L33" s="24">
        <v>918.87</v>
      </c>
      <c r="M33" s="11" t="s">
        <v>43</v>
      </c>
      <c r="N33" s="24">
        <v>240</v>
      </c>
      <c r="O33" s="49">
        <v>345.78</v>
      </c>
    </row>
    <row r="34" spans="1:15" x14ac:dyDescent="0.3">
      <c r="A34" s="26">
        <v>31</v>
      </c>
      <c r="B34" s="25" t="s">
        <v>148</v>
      </c>
      <c r="C34" s="27">
        <v>45908</v>
      </c>
      <c r="D34" s="27">
        <v>45911</v>
      </c>
      <c r="E34" s="26" t="s">
        <v>123</v>
      </c>
      <c r="F34" s="28">
        <v>4</v>
      </c>
      <c r="G34" s="27" t="s">
        <v>102</v>
      </c>
      <c r="H34" s="29" t="s">
        <v>131</v>
      </c>
      <c r="I34" s="25" t="s">
        <v>132</v>
      </c>
      <c r="J34" s="14" t="s">
        <v>85</v>
      </c>
      <c r="K34" s="49">
        <v>275.25</v>
      </c>
      <c r="L34" s="49">
        <f>238.72+149.53</f>
        <v>388.25</v>
      </c>
      <c r="M34" s="11" t="s">
        <v>43</v>
      </c>
      <c r="N34" s="24">
        <v>200</v>
      </c>
      <c r="O34" s="49">
        <f>86.66+10.03</f>
        <v>96.69</v>
      </c>
    </row>
    <row r="35" spans="1:15" x14ac:dyDescent="0.3">
      <c r="A35" s="26">
        <v>32</v>
      </c>
      <c r="B35" s="25" t="s">
        <v>88</v>
      </c>
      <c r="C35" s="27">
        <v>45908</v>
      </c>
      <c r="D35" s="27">
        <v>45911</v>
      </c>
      <c r="E35" s="26" t="s">
        <v>123</v>
      </c>
      <c r="F35" s="28">
        <v>4</v>
      </c>
      <c r="G35" s="27" t="s">
        <v>102</v>
      </c>
      <c r="H35" s="29" t="s">
        <v>131</v>
      </c>
      <c r="I35" s="25" t="s">
        <v>132</v>
      </c>
      <c r="J35" s="14" t="s">
        <v>85</v>
      </c>
      <c r="K35" s="49">
        <v>275.25</v>
      </c>
      <c r="L35" s="49">
        <f>238.72+149.53</f>
        <v>388.25</v>
      </c>
      <c r="M35" s="11" t="s">
        <v>43</v>
      </c>
      <c r="N35" s="24">
        <v>200</v>
      </c>
      <c r="O35" s="49">
        <f>86.66+10.03</f>
        <v>96.69</v>
      </c>
    </row>
    <row r="36" spans="1:15" x14ac:dyDescent="0.3">
      <c r="A36" s="26">
        <v>33</v>
      </c>
      <c r="B36" s="25" t="s">
        <v>147</v>
      </c>
      <c r="C36" s="27">
        <v>45908</v>
      </c>
      <c r="D36" s="27">
        <v>45911</v>
      </c>
      <c r="E36" s="26" t="s">
        <v>123</v>
      </c>
      <c r="F36" s="28">
        <v>4</v>
      </c>
      <c r="G36" s="27" t="s">
        <v>102</v>
      </c>
      <c r="H36" s="29" t="s">
        <v>131</v>
      </c>
      <c r="I36" s="25" t="s">
        <v>132</v>
      </c>
      <c r="J36" s="14" t="s">
        <v>85</v>
      </c>
      <c r="K36" s="49">
        <v>275.25</v>
      </c>
      <c r="L36" s="49">
        <f>238.72+149.53</f>
        <v>388.25</v>
      </c>
      <c r="M36" s="11" t="s">
        <v>43</v>
      </c>
      <c r="N36" s="24">
        <v>200</v>
      </c>
      <c r="O36" s="49">
        <f>86.66+10.03</f>
        <v>96.69</v>
      </c>
    </row>
    <row r="37" spans="1:15" x14ac:dyDescent="0.3">
      <c r="A37" s="26">
        <v>34</v>
      </c>
      <c r="B37" s="25" t="s">
        <v>88</v>
      </c>
      <c r="C37" s="27">
        <v>45908</v>
      </c>
      <c r="D37" s="27">
        <v>45911</v>
      </c>
      <c r="E37" s="26" t="s">
        <v>123</v>
      </c>
      <c r="F37" s="28">
        <v>4</v>
      </c>
      <c r="G37" s="27" t="s">
        <v>102</v>
      </c>
      <c r="H37" s="29" t="s">
        <v>131</v>
      </c>
      <c r="I37" s="25" t="s">
        <v>132</v>
      </c>
      <c r="J37" s="14" t="s">
        <v>85</v>
      </c>
      <c r="K37" s="49">
        <v>275.25</v>
      </c>
      <c r="L37" s="49">
        <f>238.72+149.53</f>
        <v>388.25</v>
      </c>
      <c r="M37" s="11" t="s">
        <v>43</v>
      </c>
      <c r="N37" s="24">
        <v>200</v>
      </c>
      <c r="O37" s="49">
        <f>86.66+10.03</f>
        <v>96.69</v>
      </c>
    </row>
    <row r="38" spans="1:15" x14ac:dyDescent="0.3">
      <c r="A38" s="26">
        <v>35</v>
      </c>
      <c r="B38" s="25" t="s">
        <v>146</v>
      </c>
      <c r="C38" s="27">
        <v>45913</v>
      </c>
      <c r="D38" s="27">
        <v>45921</v>
      </c>
      <c r="E38" s="26" t="s">
        <v>123</v>
      </c>
      <c r="F38" s="26">
        <v>9</v>
      </c>
      <c r="G38" s="37" t="s">
        <v>134</v>
      </c>
      <c r="H38" s="29" t="s">
        <v>133</v>
      </c>
      <c r="I38" s="25" t="s">
        <v>135</v>
      </c>
      <c r="J38" s="4" t="s">
        <v>136</v>
      </c>
      <c r="K38" s="24">
        <v>0</v>
      </c>
      <c r="L38" s="24">
        <v>0</v>
      </c>
      <c r="M38" s="24"/>
      <c r="N38" s="24">
        <v>0</v>
      </c>
      <c r="O38" s="24">
        <v>0</v>
      </c>
    </row>
    <row r="39" spans="1:15" x14ac:dyDescent="0.3">
      <c r="A39" s="26">
        <v>36</v>
      </c>
      <c r="B39" s="25" t="s">
        <v>146</v>
      </c>
      <c r="C39" s="27">
        <v>45913</v>
      </c>
      <c r="D39" s="27">
        <v>45921</v>
      </c>
      <c r="E39" s="26" t="s">
        <v>123</v>
      </c>
      <c r="F39" s="26">
        <v>9</v>
      </c>
      <c r="G39" s="37" t="s">
        <v>134</v>
      </c>
      <c r="H39" s="29" t="s">
        <v>133</v>
      </c>
      <c r="I39" s="25" t="s">
        <v>135</v>
      </c>
      <c r="J39" s="4" t="s">
        <v>136</v>
      </c>
      <c r="K39" s="24">
        <v>0</v>
      </c>
      <c r="L39" s="24">
        <v>0</v>
      </c>
      <c r="M39" s="24"/>
      <c r="N39" s="24">
        <v>0</v>
      </c>
      <c r="O39" s="24">
        <v>0</v>
      </c>
    </row>
    <row r="40" spans="1:15" x14ac:dyDescent="0.3">
      <c r="A40" s="26">
        <v>37</v>
      </c>
      <c r="B40" s="25" t="s">
        <v>146</v>
      </c>
      <c r="C40" s="27">
        <v>45913</v>
      </c>
      <c r="D40" s="27">
        <v>45921</v>
      </c>
      <c r="E40" s="26" t="s">
        <v>123</v>
      </c>
      <c r="F40" s="26">
        <v>9</v>
      </c>
      <c r="G40" s="37" t="s">
        <v>134</v>
      </c>
      <c r="H40" s="29" t="s">
        <v>133</v>
      </c>
      <c r="I40" s="25" t="s">
        <v>135</v>
      </c>
      <c r="J40" s="4" t="s">
        <v>136</v>
      </c>
      <c r="K40" s="24">
        <v>0</v>
      </c>
      <c r="L40" s="24">
        <v>0</v>
      </c>
      <c r="M40" s="24"/>
      <c r="N40" s="24">
        <v>0</v>
      </c>
      <c r="O40" s="24">
        <v>0</v>
      </c>
    </row>
    <row r="41" spans="1:15" x14ac:dyDescent="0.3">
      <c r="A41" s="26">
        <v>38</v>
      </c>
      <c r="B41" s="25" t="s">
        <v>145</v>
      </c>
      <c r="C41" s="27">
        <v>45915</v>
      </c>
      <c r="D41" s="27">
        <v>45919</v>
      </c>
      <c r="E41" s="26" t="s">
        <v>123</v>
      </c>
      <c r="F41" s="28">
        <v>5</v>
      </c>
      <c r="G41" s="29" t="s">
        <v>102</v>
      </c>
      <c r="H41" s="25" t="s">
        <v>137</v>
      </c>
      <c r="I41" s="25" t="s">
        <v>140</v>
      </c>
      <c r="J41" s="14" t="s">
        <v>85</v>
      </c>
      <c r="K41" s="24">
        <v>0</v>
      </c>
      <c r="L41" s="49">
        <v>104</v>
      </c>
      <c r="M41" s="11" t="s">
        <v>43</v>
      </c>
      <c r="N41" s="24">
        <v>250</v>
      </c>
      <c r="O41" s="50">
        <v>313.2</v>
      </c>
    </row>
    <row r="42" spans="1:15" x14ac:dyDescent="0.3">
      <c r="A42" s="26">
        <v>39</v>
      </c>
      <c r="B42" s="35" t="s">
        <v>58</v>
      </c>
      <c r="C42" s="27">
        <v>45916</v>
      </c>
      <c r="D42" s="27">
        <v>45919</v>
      </c>
      <c r="E42" s="26" t="s">
        <v>123</v>
      </c>
      <c r="F42" s="28">
        <v>4</v>
      </c>
      <c r="G42" s="29" t="s">
        <v>44</v>
      </c>
      <c r="H42" s="25" t="s">
        <v>45</v>
      </c>
      <c r="I42" s="25" t="s">
        <v>139</v>
      </c>
      <c r="J42" s="37" t="s">
        <v>51</v>
      </c>
      <c r="K42" s="49">
        <v>393.72</v>
      </c>
      <c r="L42" s="49">
        <v>241.82</v>
      </c>
      <c r="M42" s="11" t="s">
        <v>43</v>
      </c>
      <c r="N42" s="24">
        <v>240</v>
      </c>
      <c r="O42" s="49">
        <v>7.92</v>
      </c>
    </row>
    <row r="43" spans="1:15" x14ac:dyDescent="0.3">
      <c r="A43" s="26">
        <v>40</v>
      </c>
      <c r="B43" s="25" t="s">
        <v>144</v>
      </c>
      <c r="C43" s="51">
        <v>45923</v>
      </c>
      <c r="D43" s="27">
        <v>45926</v>
      </c>
      <c r="E43" s="26" t="s">
        <v>123</v>
      </c>
      <c r="F43" s="28">
        <v>4</v>
      </c>
      <c r="G43" s="29" t="s">
        <v>33</v>
      </c>
      <c r="H43" s="25" t="s">
        <v>138</v>
      </c>
      <c r="I43" s="25" t="s">
        <v>141</v>
      </c>
      <c r="J43" s="24" t="s">
        <v>142</v>
      </c>
      <c r="K43" s="24">
        <v>0</v>
      </c>
      <c r="L43" s="24">
        <v>0</v>
      </c>
      <c r="M43" s="24"/>
      <c r="N43" s="24">
        <v>220</v>
      </c>
      <c r="O43" s="24">
        <v>0</v>
      </c>
    </row>
  </sheetData>
  <mergeCells count="1">
    <mergeCell ref="A2:O2"/>
  </mergeCells>
  <dataValidations count="2">
    <dataValidation type="list" allowBlank="1" showInputMessage="1" showErrorMessage="1" sqref="M5:M28 M32:M37 M41:M42" xr:uid="{7D1D798B-3DA3-4F96-9A35-8CD4953B5A32}">
      <formula1>"Biznesa,Ekonomiskā"</formula1>
    </dataValidation>
    <dataValidation type="list" allowBlank="1" showInputMessage="1" showErrorMessage="1" sqref="E5:E43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  <ignoredErrors>
    <ignoredError sqref="A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B2742D3-7A14-49A5-B02B-2C82D634257E}">
          <x14:formula1>
            <xm:f>Izvelnes!$A$30:$A$37</xm:f>
          </x14:formula1>
          <xm:sqref>J5:J7 J9:J15 J19:J41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/>
  </sheetViews>
  <sheetFormatPr defaultRowHeight="14.4" x14ac:dyDescent="0.3"/>
  <cols>
    <col min="1" max="1" width="70.33203125" bestFit="1" customWidth="1"/>
  </cols>
  <sheetData>
    <row r="1" spans="1:1" x14ac:dyDescent="0.3">
      <c r="A1" s="1" t="s">
        <v>5</v>
      </c>
    </row>
    <row r="2" spans="1:1" x14ac:dyDescent="0.3">
      <c r="A2" s="1" t="s">
        <v>6</v>
      </c>
    </row>
    <row r="3" spans="1:1" x14ac:dyDescent="0.3">
      <c r="A3" s="1" t="s">
        <v>7</v>
      </c>
    </row>
    <row r="4" spans="1:1" x14ac:dyDescent="0.3">
      <c r="A4" s="1" t="s">
        <v>8</v>
      </c>
    </row>
    <row r="5" spans="1:1" x14ac:dyDescent="0.3">
      <c r="A5" s="1" t="s">
        <v>9</v>
      </c>
    </row>
    <row r="6" spans="1:1" x14ac:dyDescent="0.3">
      <c r="A6" s="1" t="s">
        <v>10</v>
      </c>
    </row>
    <row r="7" spans="1:1" x14ac:dyDescent="0.3">
      <c r="A7" s="1" t="s">
        <v>11</v>
      </c>
    </row>
    <row r="8" spans="1:1" x14ac:dyDescent="0.3">
      <c r="A8" s="1" t="s">
        <v>12</v>
      </c>
    </row>
    <row r="9" spans="1:1" x14ac:dyDescent="0.3">
      <c r="A9" s="1" t="s">
        <v>13</v>
      </c>
    </row>
    <row r="10" spans="1:1" x14ac:dyDescent="0.3">
      <c r="A10" s="1" t="s">
        <v>14</v>
      </c>
    </row>
    <row r="11" spans="1:1" x14ac:dyDescent="0.3">
      <c r="A11" s="1" t="s">
        <v>15</v>
      </c>
    </row>
    <row r="12" spans="1:1" x14ac:dyDescent="0.3">
      <c r="A12" s="1" t="s">
        <v>16</v>
      </c>
    </row>
    <row r="13" spans="1:1" x14ac:dyDescent="0.3">
      <c r="A13" s="1" t="s">
        <v>17</v>
      </c>
    </row>
    <row r="14" spans="1:1" x14ac:dyDescent="0.3">
      <c r="A14" s="1" t="s">
        <v>18</v>
      </c>
    </row>
    <row r="15" spans="1:1" x14ac:dyDescent="0.3">
      <c r="A15" s="1" t="s">
        <v>19</v>
      </c>
    </row>
    <row r="16" spans="1:1" x14ac:dyDescent="0.3">
      <c r="A16" s="1" t="s">
        <v>20</v>
      </c>
    </row>
    <row r="17" spans="1:1" x14ac:dyDescent="0.3">
      <c r="A17" s="1" t="s">
        <v>21</v>
      </c>
    </row>
    <row r="18" spans="1:1" x14ac:dyDescent="0.3">
      <c r="A18" s="1" t="s">
        <v>22</v>
      </c>
    </row>
    <row r="19" spans="1:1" x14ac:dyDescent="0.3">
      <c r="A19" s="1" t="s">
        <v>23</v>
      </c>
    </row>
    <row r="30" spans="1:1" x14ac:dyDescent="0.3">
      <c r="A30" s="2" t="s">
        <v>24</v>
      </c>
    </row>
    <row r="31" spans="1:1" x14ac:dyDescent="0.3">
      <c r="A31" s="2" t="s">
        <v>25</v>
      </c>
    </row>
    <row r="32" spans="1:1" x14ac:dyDescent="0.3">
      <c r="A32" s="2" t="s">
        <v>26</v>
      </c>
    </row>
    <row r="33" spans="1:1" x14ac:dyDescent="0.3">
      <c r="A33" s="2" t="s">
        <v>27</v>
      </c>
    </row>
    <row r="34" spans="1:1" x14ac:dyDescent="0.3">
      <c r="A34" s="2" t="s">
        <v>28</v>
      </c>
    </row>
    <row r="35" spans="1:1" x14ac:dyDescent="0.3">
      <c r="A35" s="2" t="s">
        <v>29</v>
      </c>
    </row>
    <row r="36" spans="1:1" x14ac:dyDescent="0.3">
      <c r="A36" s="2" t="s">
        <v>30</v>
      </c>
    </row>
    <row r="37" spans="1:1" x14ac:dyDescent="0.3">
      <c r="A37" s="2" t="s">
        <v>31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Pārskats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Veikšina</cp:lastModifiedBy>
  <cp:revision/>
  <dcterms:created xsi:type="dcterms:W3CDTF">2025-02-24T14:21:48Z</dcterms:created>
  <dcterms:modified xsi:type="dcterms:W3CDTF">2025-10-21T20:14:02Z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