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vide-my.sharepoint.com/personal/ieva_veiksina_daba_gov_lv/Documents/Desktop/"/>
    </mc:Choice>
  </mc:AlternateContent>
  <xr:revisionPtr revIDLastSave="8" documentId="8_{F6C0068F-D2E0-4865-BAC3-ACA396FA621A}" xr6:coauthVersionLast="47" xr6:coauthVersionMax="47" xr10:uidLastSave="{669A6049-57CB-4B60-BF41-E406517E7BAF}"/>
  <bookViews>
    <workbookView xWindow="-120" yWindow="-120" windowWidth="29040" windowHeight="15720" xr2:uid="{00000000-000D-0000-FFFF-FFFF00000000}"/>
  </bookViews>
  <sheets>
    <sheet name="Lapa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2" i="2" l="1"/>
  <c r="O25" i="2"/>
  <c r="K25" i="2"/>
  <c r="O21" i="2"/>
  <c r="O23" i="2"/>
  <c r="O20" i="2"/>
  <c r="O19" i="2"/>
  <c r="O18" i="2"/>
  <c r="K19" i="2"/>
  <c r="K18" i="2"/>
  <c r="K17" i="2"/>
  <c r="K16" i="2"/>
  <c r="O17" i="2"/>
  <c r="O16" i="2"/>
  <c r="O8" i="2"/>
  <c r="O7" i="2"/>
  <c r="O6" i="2"/>
  <c r="O5" i="2"/>
</calcChain>
</file>

<file path=xl/sharedStrings.xml><?xml version="1.0" encoding="utf-8"?>
<sst xmlns="http://schemas.openxmlformats.org/spreadsheetml/2006/main" count="264" uniqueCount="101">
  <si>
    <t>Datums no</t>
  </si>
  <si>
    <t>Datums līdz</t>
  </si>
  <si>
    <t>Dalība Eiropas Savienības dalībvalstu un Eiropas institūciju dabas aizsardzības vadītāju sanāksmē 14.-16.09.2026., kā arī dalība Eiropas Vides biroja organizētajā seminārā "Dabas atjaunošana visu labumam" (Restoring Nature for the Benefit of All) 16.09.2026. vakarā.</t>
  </si>
  <si>
    <t>Dublina</t>
  </si>
  <si>
    <t>Dalība Ziemeļvalstu un Baltijas valstu LIFE programmas projektu tīklošanās pasākumā.</t>
  </si>
  <si>
    <t>Sofija</t>
  </si>
  <si>
    <t>Piedalīties pieredzes apmaiņas vizītē Lietuvā pēc LIFE IP PAF-NATURALIT projekta partneru uzaicinājuma, lai iepazītos ar radniecīga integrētā LIFE projekta īstenošanas pieredzi, dabas atjaunošanas un Natura 2000 teritoriju apsaimniekošanas pasākumiem, veicinātu zināšanu un labās prakses pārnesi, kā arī stiprinātu sadarbību starp Latvijas un Lietuvas dabas aizsardzības institūcijām un LIFE integrēto projektu īstenotājiem.</t>
  </si>
  <si>
    <t>Pērnava</t>
  </si>
  <si>
    <t>Bresta</t>
  </si>
  <si>
    <t>Leida</t>
  </si>
  <si>
    <t>Fjordkysten regional- og geopark</t>
  </si>
  <si>
    <t>Brisele</t>
  </si>
  <si>
    <t>Tallina</t>
  </si>
  <si>
    <t>Nr.p.k.</t>
  </si>
  <si>
    <t>Amata nosaukums</t>
  </si>
  <si>
    <t>Mēnesis</t>
  </si>
  <si>
    <t>Dienu skaits</t>
  </si>
  <si>
    <t xml:space="preserve">Valsts </t>
  </si>
  <si>
    <t>Pilsēta</t>
  </si>
  <si>
    <t>Komandējuma mērķis no komandējuma pieteikuma</t>
  </si>
  <si>
    <r>
      <t xml:space="preserve">Finansējuma avots 
</t>
    </r>
    <r>
      <rPr>
        <b/>
        <i/>
        <sz val="12"/>
        <color theme="1"/>
        <rFont val="Calibri"/>
        <family val="2"/>
        <charset val="186"/>
        <scheme val="minor"/>
      </rPr>
      <t>(izvēlas no saraksta, ja nav – ieraksta)</t>
    </r>
  </si>
  <si>
    <r>
      <t xml:space="preserve">Izdevumi par viesnīcu (naktsmītni), </t>
    </r>
    <r>
      <rPr>
        <b/>
        <i/>
        <sz val="12"/>
        <color theme="1"/>
        <rFont val="Calibri"/>
        <family val="2"/>
        <charset val="186"/>
        <scheme val="minor"/>
      </rPr>
      <t>summa</t>
    </r>
  </si>
  <si>
    <r>
      <t xml:space="preserve">Izdevumi par aviobiļetēm, </t>
    </r>
    <r>
      <rPr>
        <b/>
        <i/>
        <sz val="12"/>
        <color theme="1"/>
        <rFont val="Calibri"/>
        <family val="2"/>
        <charset val="186"/>
        <scheme val="minor"/>
      </rPr>
      <t>summa</t>
    </r>
  </si>
  <si>
    <t>Aviobiļešu klase</t>
  </si>
  <si>
    <r>
      <t xml:space="preserve">Dienas nauda, </t>
    </r>
    <r>
      <rPr>
        <b/>
        <i/>
        <sz val="12"/>
        <color theme="1"/>
        <rFont val="Calibri"/>
        <family val="2"/>
        <charset val="186"/>
        <scheme val="minor"/>
      </rPr>
      <t>summa</t>
    </r>
  </si>
  <si>
    <r>
      <t xml:space="preserve">Citi komandējuma izdevumi, </t>
    </r>
    <r>
      <rPr>
        <b/>
        <i/>
        <sz val="12"/>
        <color theme="1"/>
        <rFont val="Calibri"/>
        <family val="2"/>
        <charset val="186"/>
        <scheme val="minor"/>
      </rPr>
      <t>summa</t>
    </r>
  </si>
  <si>
    <t>1</t>
  </si>
  <si>
    <t>Invazīvo sugu nodaļas vadītāja</t>
  </si>
  <si>
    <t>Eiropas Savienības (LIFE) projektu finansējums</t>
  </si>
  <si>
    <t>Ekonomiskā</t>
  </si>
  <si>
    <t>2</t>
  </si>
  <si>
    <t>Komunikācijas vadītāja</t>
  </si>
  <si>
    <t>3</t>
  </si>
  <si>
    <t>4</t>
  </si>
  <si>
    <t>5</t>
  </si>
  <si>
    <t>6</t>
  </si>
  <si>
    <t>Projekta koordinatore</t>
  </si>
  <si>
    <t>7</t>
  </si>
  <si>
    <t>8</t>
  </si>
  <si>
    <t>Kompensāciju nodaļas vadītājs</t>
  </si>
  <si>
    <t>9</t>
  </si>
  <si>
    <t>Mežu biotopu eksperte</t>
  </si>
  <si>
    <t>10</t>
  </si>
  <si>
    <t>11</t>
  </si>
  <si>
    <t>Francija</t>
  </si>
  <si>
    <t>12</t>
  </si>
  <si>
    <t>13</t>
  </si>
  <si>
    <t>Lietuva</t>
  </si>
  <si>
    <t>Pamatbudžets</t>
  </si>
  <si>
    <t>-</t>
  </si>
  <si>
    <t>14</t>
  </si>
  <si>
    <t>15</t>
  </si>
  <si>
    <t>16</t>
  </si>
  <si>
    <t>17</t>
  </si>
  <si>
    <t>18</t>
  </si>
  <si>
    <t>19</t>
  </si>
  <si>
    <t>20</t>
  </si>
  <si>
    <t>21</t>
  </si>
  <si>
    <t>22</t>
  </si>
  <si>
    <t>23</t>
  </si>
  <si>
    <t>24</t>
  </si>
  <si>
    <t>25</t>
  </si>
  <si>
    <t>26</t>
  </si>
  <si>
    <t>27</t>
  </si>
  <si>
    <t>28</t>
  </si>
  <si>
    <t>29</t>
  </si>
  <si>
    <t>Dabas izglītības speciāliste, Ziemeļvidzemes biosfēras rezervāta koordinatore</t>
  </si>
  <si>
    <t>30</t>
  </si>
  <si>
    <t>31</t>
  </si>
  <si>
    <t>Jūlijs</t>
  </si>
  <si>
    <t>Augusts</t>
  </si>
  <si>
    <t>Septembris</t>
  </si>
  <si>
    <t>Nīderlande</t>
  </si>
  <si>
    <t>Norvēģija</t>
  </si>
  <si>
    <t>Bulgārija</t>
  </si>
  <si>
    <t>Igaunija</t>
  </si>
  <si>
    <t>Viļņa; Druskininki</t>
  </si>
  <si>
    <t>Belģija</t>
  </si>
  <si>
    <t>īrija</t>
  </si>
  <si>
    <t>Dalība pieredzes apmaiņas vizītē, lai iepazītos ar Igaunijas pieredzi invazīvo sugu pārvaldībā, Eiropas Parlamenta un Padomes Regulas (ES) Nr. 1143/2014 par invazīvu svešzemju sugu introdukcijas un izplatīšanās profilaksi un pārvaldību īstenošanā, kā arī invazīvo sugu agrīnās atklāšanas, monitoringa, ierobežošanas un izskaušanas metodēs.</t>
  </si>
  <si>
    <t>Dalība konferencē "8th European Congress of Conservation Biology (ECCB)".</t>
  </si>
  <si>
    <t>Dalība Starptautiskajā Jauno reindžeru nometnē.</t>
  </si>
  <si>
    <t>Pilotprogrammas "Ziedu pļavas" rezultātu prezentēšana konferencē "Eurasian Grassland Conference 2026".</t>
  </si>
  <si>
    <t>Dalība zinātniskā konferencē SERE2026 (15th European Conference on Ecological Restoration).</t>
  </si>
  <si>
    <t>Dalība invazīvo sugu pārvaldībai veltītajā starptautiskajā konferencē Neobiota 2026 (https://neobiota2026.org/) - 14th International Conference on Biological Invasions.</t>
  </si>
  <si>
    <t>Dalība Nordic-Baltic LIFE projektu platformas sanāksmē.</t>
  </si>
  <si>
    <t>Zālāju biotopu eksperte</t>
  </si>
  <si>
    <t>Invazīvo sugu eksperte</t>
  </si>
  <si>
    <t>Eksperts</t>
  </si>
  <si>
    <t>Jaunākā eksperte</t>
  </si>
  <si>
    <t>Departamenta direktores vietniece, Nodaļas vadītāja</t>
  </si>
  <si>
    <t>Eksperts sugu un biotopu aizsardzības jomā</t>
  </si>
  <si>
    <t xml:space="preserve">Departamenta direktore </t>
  </si>
  <si>
    <t>Projekta vadītāja</t>
  </si>
  <si>
    <t xml:space="preserve">Datu nodaļas vadītājs </t>
  </si>
  <si>
    <t>Ģenerāldirektore</t>
  </si>
  <si>
    <t>Juriste, Papildinošā finansējuma koordinatore</t>
  </si>
  <si>
    <t>Finanšu vadītāja</t>
  </si>
  <si>
    <t>Sabiedrības informēšanas un rezultātu izplatīšanas aktivitāšu koordinatore</t>
  </si>
  <si>
    <t>Informācija par ārvalstu komandējumu izdevumiem no 01.07.2026. līdz 30.09.2026.</t>
  </si>
  <si>
    <t>Tallina; Lahemaa parks Vihula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</si>
</sst>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dd\.mm\.yyyy\."/>
  </numFmts>
  <fonts count="8" x14ac:knownFonts="1">
    <font>
      <sz val="10"/>
      <name val="Arial"/>
    </font>
    <font>
      <sz val="12"/>
      <color theme="1"/>
      <name val="Calibri"/>
      <family val="2"/>
      <charset val="186"/>
      <scheme val="minor"/>
    </font>
    <font>
      <b/>
      <sz val="12"/>
      <color theme="1"/>
      <name val="Calibri"/>
      <family val="2"/>
      <charset val="186"/>
      <scheme val="minor"/>
    </font>
    <font>
      <b/>
      <sz val="12"/>
      <name val="Calibri"/>
      <family val="2"/>
      <charset val="186"/>
      <scheme val="minor"/>
    </font>
    <font>
      <b/>
      <i/>
      <sz val="12"/>
      <color theme="1"/>
      <name val="Calibri"/>
      <family val="2"/>
      <charset val="186"/>
      <scheme val="minor"/>
    </font>
    <font>
      <sz val="12"/>
      <name val="Calibri"/>
      <family val="2"/>
      <charset val="186"/>
      <scheme val="minor"/>
    </font>
    <font>
      <sz val="12"/>
      <color rgb="FF1C1C1C"/>
      <name val="Calibri"/>
      <family val="2"/>
      <charset val="186"/>
      <scheme val="minor"/>
    </font>
    <font>
      <sz val="8"/>
      <name val="Arial"/>
      <family val="2"/>
      <charset val="186"/>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s>
  <cellStyleXfs count="1">
    <xf numFmtId="0" fontId="0" fillId="0" borderId="0"/>
  </cellStyleXfs>
  <cellXfs count="35">
    <xf numFmtId="0" fontId="0" fillId="0" borderId="0" xfId="0"/>
    <xf numFmtId="0" fontId="1" fillId="2" borderId="0" xfId="0" applyFont="1" applyFill="1" applyAlignment="1">
      <alignment vertical="top"/>
    </xf>
    <xf numFmtId="0" fontId="2" fillId="2" borderId="0" xfId="0" applyFont="1" applyFill="1" applyAlignment="1">
      <alignment vertical="center"/>
    </xf>
    <xf numFmtId="0" fontId="1" fillId="2" borderId="0" xfId="0" applyFont="1" applyFill="1" applyAlignment="1">
      <alignment horizontal="center" vertical="top"/>
    </xf>
    <xf numFmtId="0" fontId="2" fillId="2" borderId="4"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4" xfId="0" applyFont="1" applyFill="1" applyBorder="1" applyAlignment="1">
      <alignment vertical="center"/>
    </xf>
    <xf numFmtId="0" fontId="2" fillId="2" borderId="4" xfId="0" applyFont="1" applyFill="1" applyBorder="1" applyAlignment="1">
      <alignment horizontal="center" vertical="center" wrapText="1"/>
    </xf>
    <xf numFmtId="0" fontId="2" fillId="2" borderId="0" xfId="0" applyFont="1" applyFill="1" applyAlignment="1">
      <alignment horizontal="center" vertical="top"/>
    </xf>
    <xf numFmtId="49" fontId="5" fillId="2" borderId="1" xfId="0" applyNumberFormat="1" applyFont="1" applyFill="1" applyBorder="1" applyAlignment="1">
      <alignment horizontal="center"/>
    </xf>
    <xf numFmtId="168" fontId="5" fillId="2" borderId="1" xfId="0" applyNumberFormat="1" applyFont="1" applyFill="1" applyBorder="1" applyAlignment="1">
      <alignment horizontal="left"/>
    </xf>
    <xf numFmtId="0" fontId="5" fillId="2" borderId="1" xfId="0" applyFont="1" applyFill="1" applyBorder="1" applyAlignment="1">
      <alignment horizontal="center" vertical="top"/>
    </xf>
    <xf numFmtId="0" fontId="5" fillId="2" borderId="1" xfId="0" applyFont="1" applyFill="1" applyBorder="1" applyAlignment="1">
      <alignment horizontal="center"/>
    </xf>
    <xf numFmtId="49" fontId="5" fillId="2" borderId="1" xfId="0" applyNumberFormat="1" applyFont="1" applyFill="1" applyBorder="1" applyAlignment="1">
      <alignment horizontal="left" vertical="center"/>
    </xf>
    <xf numFmtId="0" fontId="5" fillId="3" borderId="1" xfId="0" applyFont="1" applyFill="1" applyBorder="1" applyAlignment="1">
      <alignment horizontal="left" vertical="top"/>
    </xf>
    <xf numFmtId="0" fontId="5" fillId="2" borderId="1" xfId="0" applyFont="1" applyFill="1" applyBorder="1" applyAlignment="1">
      <alignment horizontal="center" vertical="center"/>
    </xf>
    <xf numFmtId="2" fontId="5" fillId="2" borderId="1" xfId="0" applyNumberFormat="1" applyFont="1" applyFill="1" applyBorder="1" applyAlignment="1">
      <alignment horizontal="center" vertical="center"/>
    </xf>
    <xf numFmtId="0" fontId="5" fillId="2" borderId="1" xfId="0" applyFont="1" applyFill="1" applyBorder="1" applyAlignment="1">
      <alignment vertical="top"/>
    </xf>
    <xf numFmtId="2" fontId="5" fillId="2" borderId="1" xfId="0" applyNumberFormat="1" applyFont="1" applyFill="1" applyBorder="1" applyAlignment="1">
      <alignment horizontal="center" vertical="top"/>
    </xf>
    <xf numFmtId="0" fontId="5" fillId="2" borderId="0" xfId="0" applyFont="1" applyFill="1" applyAlignment="1">
      <alignment horizontal="center"/>
    </xf>
    <xf numFmtId="49" fontId="5" fillId="2" borderId="1" xfId="0" applyNumberFormat="1" applyFont="1" applyFill="1" applyBorder="1" applyAlignment="1">
      <alignment horizontal="left"/>
    </xf>
    <xf numFmtId="168" fontId="5" fillId="2" borderId="2" xfId="0" applyNumberFormat="1" applyFont="1" applyFill="1" applyBorder="1" applyAlignment="1">
      <alignment horizontal="left" vertical="center"/>
    </xf>
    <xf numFmtId="0" fontId="5" fillId="2" borderId="3" xfId="0"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3" xfId="0" applyNumberFormat="1" applyFont="1" applyFill="1" applyBorder="1" applyAlignment="1">
      <alignment horizontal="left" vertical="center"/>
    </xf>
    <xf numFmtId="0" fontId="5" fillId="3" borderId="3" xfId="0" applyFont="1" applyFill="1" applyBorder="1" applyAlignment="1">
      <alignment horizontal="left" vertical="center"/>
    </xf>
    <xf numFmtId="2" fontId="5" fillId="2" borderId="3" xfId="0" applyNumberFormat="1" applyFont="1" applyFill="1" applyBorder="1" applyAlignment="1">
      <alignment horizontal="center" vertical="center"/>
    </xf>
    <xf numFmtId="168"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vertical="center"/>
    </xf>
    <xf numFmtId="0" fontId="6" fillId="2" borderId="1" xfId="0" applyFont="1" applyFill="1" applyBorder="1"/>
    <xf numFmtId="49" fontId="5" fillId="2" borderId="1" xfId="0" applyNumberFormat="1" applyFont="1" applyFill="1" applyBorder="1" applyAlignment="1"/>
    <xf numFmtId="2" fontId="5" fillId="2" borderId="1" xfId="0" applyNumberFormat="1" applyFont="1" applyFill="1" applyBorder="1" applyAlignment="1">
      <alignment horizontal="center"/>
    </xf>
    <xf numFmtId="2" fontId="5" fillId="2" borderId="1" xfId="0" applyNumberFormat="1" applyFont="1" applyFill="1" applyBorder="1" applyAlignment="1">
      <alignment horizontal="center" vertical="center" wrapText="1"/>
    </xf>
    <xf numFmtId="2" fontId="1" fillId="2" borderId="0" xfId="0" applyNumberFormat="1" applyFont="1" applyFill="1" applyAlignment="1">
      <alignment horizontal="center" vertical="top"/>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5236E-5AF9-46CD-930F-335934A3B8CB}">
  <dimension ref="A2:O36"/>
  <sheetViews>
    <sheetView tabSelected="1" zoomScale="80" zoomScaleNormal="80" workbookViewId="0">
      <selection activeCell="D15" sqref="D15"/>
    </sheetView>
  </sheetViews>
  <sheetFormatPr defaultColWidth="8.85546875" defaultRowHeight="15.75" x14ac:dyDescent="0.2"/>
  <cols>
    <col min="1" max="1" width="8.85546875" style="3"/>
    <col min="2" max="2" width="33.42578125" style="1" customWidth="1"/>
    <col min="3" max="3" width="16.85546875" style="3" bestFit="1" customWidth="1"/>
    <col min="4" max="4" width="12.42578125" style="1" customWidth="1"/>
    <col min="5" max="5" width="13.85546875" style="3" customWidth="1"/>
    <col min="6" max="6" width="13.7109375" style="3" customWidth="1"/>
    <col min="7" max="7" width="14" style="3" customWidth="1"/>
    <col min="8" max="8" width="30.5703125" style="3" customWidth="1"/>
    <col min="9" max="9" width="64.7109375" style="1" customWidth="1"/>
    <col min="10" max="10" width="47.140625" style="1" customWidth="1"/>
    <col min="11" max="11" width="13" style="3" customWidth="1"/>
    <col min="12" max="12" width="11.5703125" style="3" customWidth="1"/>
    <col min="13" max="13" width="13.28515625" style="3" customWidth="1"/>
    <col min="14" max="14" width="10.7109375" style="3" customWidth="1"/>
    <col min="15" max="15" width="13.7109375" style="3" customWidth="1"/>
    <col min="16" max="16384" width="8.85546875" style="1"/>
  </cols>
  <sheetData>
    <row r="2" spans="1:15" x14ac:dyDescent="0.2">
      <c r="A2" s="8" t="s">
        <v>99</v>
      </c>
      <c r="B2" s="8"/>
      <c r="C2" s="8"/>
      <c r="D2" s="8"/>
      <c r="E2" s="8"/>
      <c r="F2" s="8"/>
      <c r="G2" s="8"/>
      <c r="H2" s="8"/>
      <c r="I2" s="8"/>
      <c r="J2" s="8"/>
      <c r="K2" s="8"/>
      <c r="L2" s="8"/>
      <c r="M2" s="8"/>
      <c r="N2" s="8"/>
      <c r="O2" s="8"/>
    </row>
    <row r="4" spans="1:15" s="2" customFormat="1" ht="78.75" x14ac:dyDescent="0.2">
      <c r="A4" s="4" t="s">
        <v>13</v>
      </c>
      <c r="B4" s="4" t="s">
        <v>14</v>
      </c>
      <c r="C4" s="5" t="s">
        <v>0</v>
      </c>
      <c r="D4" s="6" t="s">
        <v>1</v>
      </c>
      <c r="E4" s="4" t="s">
        <v>15</v>
      </c>
      <c r="F4" s="4" t="s">
        <v>16</v>
      </c>
      <c r="G4" s="4" t="s">
        <v>17</v>
      </c>
      <c r="H4" s="4" t="s">
        <v>18</v>
      </c>
      <c r="I4" s="7" t="s">
        <v>19</v>
      </c>
      <c r="J4" s="7" t="s">
        <v>20</v>
      </c>
      <c r="K4" s="7" t="s">
        <v>21</v>
      </c>
      <c r="L4" s="7" t="s">
        <v>22</v>
      </c>
      <c r="M4" s="7" t="s">
        <v>23</v>
      </c>
      <c r="N4" s="7" t="s">
        <v>24</v>
      </c>
      <c r="O4" s="7" t="s">
        <v>25</v>
      </c>
    </row>
    <row r="5" spans="1:15" x14ac:dyDescent="0.25">
      <c r="A5" s="9" t="s">
        <v>26</v>
      </c>
      <c r="B5" s="20" t="s">
        <v>41</v>
      </c>
      <c r="C5" s="10">
        <v>46209</v>
      </c>
      <c r="D5" s="10">
        <v>46214</v>
      </c>
      <c r="E5" s="11" t="s">
        <v>69</v>
      </c>
      <c r="F5" s="12">
        <v>6</v>
      </c>
      <c r="G5" s="12" t="s">
        <v>72</v>
      </c>
      <c r="H5" s="9" t="s">
        <v>9</v>
      </c>
      <c r="I5" s="13" t="s">
        <v>80</v>
      </c>
      <c r="J5" s="14" t="s">
        <v>28</v>
      </c>
      <c r="K5" s="16">
        <v>800</v>
      </c>
      <c r="L5" s="16">
        <v>397.4</v>
      </c>
      <c r="M5" s="16" t="s">
        <v>29</v>
      </c>
      <c r="N5" s="16">
        <v>360</v>
      </c>
      <c r="O5" s="16">
        <f>15.84+690+42.3</f>
        <v>748.14</v>
      </c>
    </row>
    <row r="6" spans="1:15" x14ac:dyDescent="0.25">
      <c r="A6" s="9" t="s">
        <v>30</v>
      </c>
      <c r="B6" s="20" t="s">
        <v>66</v>
      </c>
      <c r="C6" s="10">
        <v>46220</v>
      </c>
      <c r="D6" s="10">
        <v>46227</v>
      </c>
      <c r="E6" s="11" t="s">
        <v>69</v>
      </c>
      <c r="F6" s="12">
        <v>8</v>
      </c>
      <c r="G6" s="12" t="s">
        <v>73</v>
      </c>
      <c r="H6" s="9" t="s">
        <v>10</v>
      </c>
      <c r="I6" s="13" t="s">
        <v>81</v>
      </c>
      <c r="J6" s="17" t="s">
        <v>48</v>
      </c>
      <c r="K6" s="32">
        <v>0</v>
      </c>
      <c r="L6" s="32">
        <v>404.65</v>
      </c>
      <c r="M6" s="18" t="s">
        <v>29</v>
      </c>
      <c r="N6" s="32">
        <v>156</v>
      </c>
      <c r="O6" s="32">
        <f>125+21.12</f>
        <v>146.12</v>
      </c>
    </row>
    <row r="7" spans="1:15" x14ac:dyDescent="0.25">
      <c r="A7" s="9" t="s">
        <v>32</v>
      </c>
      <c r="B7" s="30" t="s">
        <v>39</v>
      </c>
      <c r="C7" s="10">
        <v>46221</v>
      </c>
      <c r="D7" s="10">
        <v>46227</v>
      </c>
      <c r="E7" s="11" t="s">
        <v>69</v>
      </c>
      <c r="F7" s="12">
        <v>7</v>
      </c>
      <c r="G7" s="12" t="s">
        <v>74</v>
      </c>
      <c r="H7" s="9" t="s">
        <v>5</v>
      </c>
      <c r="I7" s="13" t="s">
        <v>82</v>
      </c>
      <c r="J7" s="14" t="s">
        <v>28</v>
      </c>
      <c r="K7" s="32">
        <v>400</v>
      </c>
      <c r="L7" s="32">
        <v>350.99</v>
      </c>
      <c r="M7" s="18" t="s">
        <v>29</v>
      </c>
      <c r="N7" s="32">
        <v>245</v>
      </c>
      <c r="O7" s="32">
        <f>15.84+380</f>
        <v>395.84</v>
      </c>
    </row>
    <row r="8" spans="1:15" x14ac:dyDescent="0.25">
      <c r="A8" s="9" t="s">
        <v>33</v>
      </c>
      <c r="B8" s="30" t="s">
        <v>86</v>
      </c>
      <c r="C8" s="10">
        <v>46221</v>
      </c>
      <c r="D8" s="10">
        <v>46227</v>
      </c>
      <c r="E8" s="11" t="s">
        <v>69</v>
      </c>
      <c r="F8" s="12">
        <v>7</v>
      </c>
      <c r="G8" s="12" t="s">
        <v>74</v>
      </c>
      <c r="H8" s="9" t="s">
        <v>5</v>
      </c>
      <c r="I8" s="13" t="s">
        <v>82</v>
      </c>
      <c r="J8" s="14" t="s">
        <v>28</v>
      </c>
      <c r="K8" s="32">
        <v>400</v>
      </c>
      <c r="L8" s="32">
        <v>350.99</v>
      </c>
      <c r="M8" s="18" t="s">
        <v>29</v>
      </c>
      <c r="N8" s="32">
        <v>245</v>
      </c>
      <c r="O8" s="32">
        <f>15.84+380+53.99</f>
        <v>449.83</v>
      </c>
    </row>
    <row r="9" spans="1:15" x14ac:dyDescent="0.25">
      <c r="A9" s="9" t="s">
        <v>34</v>
      </c>
      <c r="B9" s="30" t="s">
        <v>87</v>
      </c>
      <c r="C9" s="10">
        <v>46232</v>
      </c>
      <c r="D9" s="10">
        <v>46233</v>
      </c>
      <c r="E9" s="11" t="s">
        <v>69</v>
      </c>
      <c r="F9" s="12">
        <v>2</v>
      </c>
      <c r="G9" s="12" t="s">
        <v>75</v>
      </c>
      <c r="H9" s="9" t="s">
        <v>7</v>
      </c>
      <c r="I9" s="13" t="s">
        <v>79</v>
      </c>
      <c r="J9" s="14" t="s">
        <v>28</v>
      </c>
      <c r="K9" s="32">
        <v>70</v>
      </c>
      <c r="L9" s="18">
        <v>0</v>
      </c>
      <c r="M9" s="11" t="s">
        <v>49</v>
      </c>
      <c r="N9" s="32">
        <v>80</v>
      </c>
      <c r="O9" s="18">
        <v>0</v>
      </c>
    </row>
    <row r="10" spans="1:15" x14ac:dyDescent="0.25">
      <c r="A10" s="9" t="s">
        <v>35</v>
      </c>
      <c r="B10" s="30" t="s">
        <v>88</v>
      </c>
      <c r="C10" s="10">
        <v>46232</v>
      </c>
      <c r="D10" s="10">
        <v>46233</v>
      </c>
      <c r="E10" s="11" t="s">
        <v>69</v>
      </c>
      <c r="F10" s="12">
        <v>2</v>
      </c>
      <c r="G10" s="12" t="s">
        <v>75</v>
      </c>
      <c r="H10" s="9" t="s">
        <v>7</v>
      </c>
      <c r="I10" s="13" t="s">
        <v>79</v>
      </c>
      <c r="J10" s="14" t="s">
        <v>28</v>
      </c>
      <c r="K10" s="32">
        <v>70</v>
      </c>
      <c r="L10" s="18">
        <v>0</v>
      </c>
      <c r="M10" s="11" t="s">
        <v>49</v>
      </c>
      <c r="N10" s="32">
        <v>80</v>
      </c>
      <c r="O10" s="18">
        <v>6.09</v>
      </c>
    </row>
    <row r="11" spans="1:15" x14ac:dyDescent="0.25">
      <c r="A11" s="9" t="s">
        <v>37</v>
      </c>
      <c r="B11" s="30" t="s">
        <v>89</v>
      </c>
      <c r="C11" s="10">
        <v>46232</v>
      </c>
      <c r="D11" s="10">
        <v>46233</v>
      </c>
      <c r="E11" s="11" t="s">
        <v>69</v>
      </c>
      <c r="F11" s="12">
        <v>2</v>
      </c>
      <c r="G11" s="12" t="s">
        <v>75</v>
      </c>
      <c r="H11" s="9" t="s">
        <v>7</v>
      </c>
      <c r="I11" s="13" t="s">
        <v>79</v>
      </c>
      <c r="J11" s="14" t="s">
        <v>28</v>
      </c>
      <c r="K11" s="32">
        <v>70</v>
      </c>
      <c r="L11" s="18">
        <v>0</v>
      </c>
      <c r="M11" s="11" t="s">
        <v>49</v>
      </c>
      <c r="N11" s="32">
        <v>80</v>
      </c>
      <c r="O11" s="18">
        <v>0</v>
      </c>
    </row>
    <row r="12" spans="1:15" x14ac:dyDescent="0.25">
      <c r="A12" s="9" t="s">
        <v>38</v>
      </c>
      <c r="B12" s="31" t="s">
        <v>90</v>
      </c>
      <c r="C12" s="10">
        <v>46232</v>
      </c>
      <c r="D12" s="10">
        <v>46233</v>
      </c>
      <c r="E12" s="11" t="s">
        <v>69</v>
      </c>
      <c r="F12" s="12">
        <v>2</v>
      </c>
      <c r="G12" s="12" t="s">
        <v>75</v>
      </c>
      <c r="H12" s="9" t="s">
        <v>7</v>
      </c>
      <c r="I12" s="13" t="s">
        <v>79</v>
      </c>
      <c r="J12" s="14" t="s">
        <v>28</v>
      </c>
      <c r="K12" s="32">
        <v>70</v>
      </c>
      <c r="L12" s="18">
        <v>0</v>
      </c>
      <c r="M12" s="11" t="s">
        <v>49</v>
      </c>
      <c r="N12" s="32">
        <v>80</v>
      </c>
      <c r="O12" s="18">
        <v>0</v>
      </c>
    </row>
    <row r="13" spans="1:15" x14ac:dyDescent="0.25">
      <c r="A13" s="9" t="s">
        <v>40</v>
      </c>
      <c r="B13" s="31" t="s">
        <v>27</v>
      </c>
      <c r="C13" s="10">
        <v>46232</v>
      </c>
      <c r="D13" s="10">
        <v>46233</v>
      </c>
      <c r="E13" s="11" t="s">
        <v>69</v>
      </c>
      <c r="F13" s="12">
        <v>2</v>
      </c>
      <c r="G13" s="12" t="s">
        <v>75</v>
      </c>
      <c r="H13" s="9" t="s">
        <v>7</v>
      </c>
      <c r="I13" s="13" t="s">
        <v>79</v>
      </c>
      <c r="J13" s="14" t="s">
        <v>28</v>
      </c>
      <c r="K13" s="32">
        <v>70</v>
      </c>
      <c r="L13" s="18">
        <v>0</v>
      </c>
      <c r="M13" s="11" t="s">
        <v>49</v>
      </c>
      <c r="N13" s="32">
        <v>80</v>
      </c>
      <c r="O13" s="18">
        <v>0</v>
      </c>
    </row>
    <row r="14" spans="1:15" x14ac:dyDescent="0.25">
      <c r="A14" s="9" t="s">
        <v>42</v>
      </c>
      <c r="B14" s="31" t="s">
        <v>91</v>
      </c>
      <c r="C14" s="10">
        <v>46232</v>
      </c>
      <c r="D14" s="10">
        <v>46233</v>
      </c>
      <c r="E14" s="11" t="s">
        <v>69</v>
      </c>
      <c r="F14" s="12">
        <v>2</v>
      </c>
      <c r="G14" s="12" t="s">
        <v>75</v>
      </c>
      <c r="H14" s="9" t="s">
        <v>7</v>
      </c>
      <c r="I14" s="13" t="s">
        <v>79</v>
      </c>
      <c r="J14" s="14" t="s">
        <v>28</v>
      </c>
      <c r="K14" s="32">
        <v>70</v>
      </c>
      <c r="L14" s="18">
        <v>0</v>
      </c>
      <c r="M14" s="11" t="s">
        <v>49</v>
      </c>
      <c r="N14" s="32">
        <v>80</v>
      </c>
      <c r="O14" s="18">
        <v>0</v>
      </c>
    </row>
    <row r="15" spans="1:15" x14ac:dyDescent="0.25">
      <c r="A15" s="9" t="s">
        <v>43</v>
      </c>
      <c r="B15" s="31" t="s">
        <v>92</v>
      </c>
      <c r="C15" s="10">
        <v>46232</v>
      </c>
      <c r="D15" s="10">
        <v>46233</v>
      </c>
      <c r="E15" s="11" t="s">
        <v>69</v>
      </c>
      <c r="F15" s="12">
        <v>2</v>
      </c>
      <c r="G15" s="12" t="s">
        <v>75</v>
      </c>
      <c r="H15" s="9" t="s">
        <v>7</v>
      </c>
      <c r="I15" s="13" t="s">
        <v>79</v>
      </c>
      <c r="J15" s="14" t="s">
        <v>28</v>
      </c>
      <c r="K15" s="32">
        <v>70</v>
      </c>
      <c r="L15" s="18">
        <v>0</v>
      </c>
      <c r="M15" s="11" t="s">
        <v>49</v>
      </c>
      <c r="N15" s="32">
        <v>80</v>
      </c>
      <c r="O15" s="18">
        <v>0</v>
      </c>
    </row>
    <row r="16" spans="1:15" x14ac:dyDescent="0.25">
      <c r="A16" s="9" t="s">
        <v>45</v>
      </c>
      <c r="B16" s="20" t="s">
        <v>41</v>
      </c>
      <c r="C16" s="10">
        <v>46258</v>
      </c>
      <c r="D16" s="10">
        <v>46263</v>
      </c>
      <c r="E16" s="11" t="s">
        <v>70</v>
      </c>
      <c r="F16" s="12">
        <v>6</v>
      </c>
      <c r="G16" s="19" t="s">
        <v>44</v>
      </c>
      <c r="H16" s="9" t="s">
        <v>8</v>
      </c>
      <c r="I16" s="13" t="s">
        <v>83</v>
      </c>
      <c r="J16" s="14" t="s">
        <v>28</v>
      </c>
      <c r="K16" s="32">
        <f>430</f>
        <v>430</v>
      </c>
      <c r="L16" s="32">
        <v>703.24</v>
      </c>
      <c r="M16" s="18" t="s">
        <v>29</v>
      </c>
      <c r="N16" s="32">
        <v>360</v>
      </c>
      <c r="O16" s="32">
        <f>450+15.84+46</f>
        <v>511.84</v>
      </c>
    </row>
    <row r="17" spans="1:15" x14ac:dyDescent="0.25">
      <c r="A17" s="9" t="s">
        <v>46</v>
      </c>
      <c r="B17" s="30" t="s">
        <v>39</v>
      </c>
      <c r="C17" s="10">
        <v>46272</v>
      </c>
      <c r="D17" s="10">
        <v>46275</v>
      </c>
      <c r="E17" s="11" t="s">
        <v>71</v>
      </c>
      <c r="F17" s="12">
        <v>4</v>
      </c>
      <c r="G17" s="12" t="s">
        <v>75</v>
      </c>
      <c r="H17" s="9" t="s">
        <v>100</v>
      </c>
      <c r="I17" s="20" t="s">
        <v>4</v>
      </c>
      <c r="J17" s="14" t="s">
        <v>28</v>
      </c>
      <c r="K17" s="32">
        <f>236+112</f>
        <v>348</v>
      </c>
      <c r="L17" s="18">
        <v>0</v>
      </c>
      <c r="M17" s="11" t="s">
        <v>49</v>
      </c>
      <c r="N17" s="32">
        <v>160</v>
      </c>
      <c r="O17" s="32">
        <f>124+3.99</f>
        <v>127.99</v>
      </c>
    </row>
    <row r="18" spans="1:15" x14ac:dyDescent="0.25">
      <c r="A18" s="9" t="s">
        <v>50</v>
      </c>
      <c r="B18" s="20" t="s">
        <v>36</v>
      </c>
      <c r="C18" s="10">
        <v>46272</v>
      </c>
      <c r="D18" s="10">
        <v>46275</v>
      </c>
      <c r="E18" s="11" t="s">
        <v>71</v>
      </c>
      <c r="F18" s="12">
        <v>4</v>
      </c>
      <c r="G18" s="12" t="s">
        <v>75</v>
      </c>
      <c r="H18" s="9" t="s">
        <v>100</v>
      </c>
      <c r="I18" s="20" t="s">
        <v>4</v>
      </c>
      <c r="J18" s="14" t="s">
        <v>28</v>
      </c>
      <c r="K18" s="32">
        <f>236+112</f>
        <v>348</v>
      </c>
      <c r="L18" s="18">
        <v>0</v>
      </c>
      <c r="M18" s="11" t="s">
        <v>49</v>
      </c>
      <c r="N18" s="32">
        <v>160</v>
      </c>
      <c r="O18" s="32">
        <f>124+3.99</f>
        <v>127.99</v>
      </c>
    </row>
    <row r="19" spans="1:15" x14ac:dyDescent="0.25">
      <c r="A19" s="9" t="s">
        <v>51</v>
      </c>
      <c r="B19" s="20" t="s">
        <v>93</v>
      </c>
      <c r="C19" s="10">
        <v>46272</v>
      </c>
      <c r="D19" s="10">
        <v>46275</v>
      </c>
      <c r="E19" s="11" t="s">
        <v>71</v>
      </c>
      <c r="F19" s="12">
        <v>4</v>
      </c>
      <c r="G19" s="12" t="s">
        <v>75</v>
      </c>
      <c r="H19" s="9" t="s">
        <v>100</v>
      </c>
      <c r="I19" s="20" t="s">
        <v>4</v>
      </c>
      <c r="J19" s="14" t="s">
        <v>28</v>
      </c>
      <c r="K19" s="32">
        <f>236+112</f>
        <v>348</v>
      </c>
      <c r="L19" s="18">
        <v>0</v>
      </c>
      <c r="M19" s="11" t="s">
        <v>49</v>
      </c>
      <c r="N19" s="32">
        <v>160</v>
      </c>
      <c r="O19" s="32">
        <f>124+3.99+10</f>
        <v>137.99</v>
      </c>
    </row>
    <row r="20" spans="1:15" x14ac:dyDescent="0.25">
      <c r="A20" s="9" t="s">
        <v>52</v>
      </c>
      <c r="B20" s="20" t="s">
        <v>94</v>
      </c>
      <c r="C20" s="10">
        <v>46272</v>
      </c>
      <c r="D20" s="10">
        <v>46277</v>
      </c>
      <c r="E20" s="11" t="s">
        <v>71</v>
      </c>
      <c r="F20" s="12">
        <v>6</v>
      </c>
      <c r="G20" s="11" t="s">
        <v>77</v>
      </c>
      <c r="H20" s="9" t="s">
        <v>11</v>
      </c>
      <c r="I20" s="20" t="s">
        <v>84</v>
      </c>
      <c r="J20" s="14" t="s">
        <v>28</v>
      </c>
      <c r="K20" s="16">
        <v>715</v>
      </c>
      <c r="L20" s="16">
        <v>335.22</v>
      </c>
      <c r="M20" s="16" t="s">
        <v>29</v>
      </c>
      <c r="N20" s="16">
        <v>360</v>
      </c>
      <c r="O20" s="16">
        <f>415+15.04+21.8</f>
        <v>451.84000000000003</v>
      </c>
    </row>
    <row r="21" spans="1:15" x14ac:dyDescent="0.25">
      <c r="A21" s="9" t="s">
        <v>53</v>
      </c>
      <c r="B21" s="31" t="s">
        <v>27</v>
      </c>
      <c r="C21" s="10">
        <v>46272</v>
      </c>
      <c r="D21" s="10">
        <v>46277</v>
      </c>
      <c r="E21" s="11" t="s">
        <v>71</v>
      </c>
      <c r="F21" s="12">
        <v>6</v>
      </c>
      <c r="G21" s="11" t="s">
        <v>77</v>
      </c>
      <c r="H21" s="9" t="s">
        <v>11</v>
      </c>
      <c r="I21" s="20" t="s">
        <v>84</v>
      </c>
      <c r="J21" s="14" t="s">
        <v>28</v>
      </c>
      <c r="K21" s="16">
        <v>715</v>
      </c>
      <c r="L21" s="16">
        <v>335.22</v>
      </c>
      <c r="M21" s="18" t="s">
        <v>29</v>
      </c>
      <c r="N21" s="16">
        <v>360</v>
      </c>
      <c r="O21" s="16">
        <f>415+15.04+21.8</f>
        <v>451.84000000000003</v>
      </c>
    </row>
    <row r="22" spans="1:15" x14ac:dyDescent="0.25">
      <c r="A22" s="9" t="s">
        <v>54</v>
      </c>
      <c r="B22" s="31" t="s">
        <v>91</v>
      </c>
      <c r="C22" s="10">
        <v>46272</v>
      </c>
      <c r="D22" s="10">
        <v>46277</v>
      </c>
      <c r="E22" s="11" t="s">
        <v>71</v>
      </c>
      <c r="F22" s="12">
        <v>6</v>
      </c>
      <c r="G22" s="11" t="s">
        <v>77</v>
      </c>
      <c r="H22" s="9" t="s">
        <v>11</v>
      </c>
      <c r="I22" s="20" t="s">
        <v>84</v>
      </c>
      <c r="J22" s="14" t="s">
        <v>28</v>
      </c>
      <c r="K22" s="16">
        <v>715</v>
      </c>
      <c r="L22" s="16">
        <v>335.22</v>
      </c>
      <c r="M22" s="18" t="s">
        <v>29</v>
      </c>
      <c r="N22" s="16">
        <v>360</v>
      </c>
      <c r="O22" s="16">
        <f>415+15.04+21.8</f>
        <v>451.84000000000003</v>
      </c>
    </row>
    <row r="23" spans="1:15" x14ac:dyDescent="0.25">
      <c r="A23" s="9" t="s">
        <v>55</v>
      </c>
      <c r="B23" s="20" t="s">
        <v>31</v>
      </c>
      <c r="C23" s="10">
        <v>46272</v>
      </c>
      <c r="D23" s="10">
        <v>46277</v>
      </c>
      <c r="E23" s="11" t="s">
        <v>71</v>
      </c>
      <c r="F23" s="12">
        <v>6</v>
      </c>
      <c r="G23" s="11" t="s">
        <v>77</v>
      </c>
      <c r="H23" s="9" t="s">
        <v>11</v>
      </c>
      <c r="I23" s="20" t="s">
        <v>84</v>
      </c>
      <c r="J23" s="14" t="s">
        <v>28</v>
      </c>
      <c r="K23" s="16">
        <v>715</v>
      </c>
      <c r="L23" s="16">
        <v>335.22</v>
      </c>
      <c r="M23" s="18" t="s">
        <v>29</v>
      </c>
      <c r="N23" s="16">
        <v>360</v>
      </c>
      <c r="O23" s="16">
        <f>415+15.04+21.8</f>
        <v>451.84000000000003</v>
      </c>
    </row>
    <row r="24" spans="1:15" x14ac:dyDescent="0.25">
      <c r="A24" s="9" t="s">
        <v>56</v>
      </c>
      <c r="B24" s="13" t="s">
        <v>36</v>
      </c>
      <c r="C24" s="21">
        <v>46273</v>
      </c>
      <c r="D24" s="21">
        <v>46275</v>
      </c>
      <c r="E24" s="22" t="s">
        <v>71</v>
      </c>
      <c r="F24" s="22">
        <v>3</v>
      </c>
      <c r="G24" s="22" t="s">
        <v>75</v>
      </c>
      <c r="H24" s="23" t="s">
        <v>12</v>
      </c>
      <c r="I24" s="24" t="s">
        <v>85</v>
      </c>
      <c r="J24" s="25" t="s">
        <v>28</v>
      </c>
      <c r="K24" s="26">
        <v>120</v>
      </c>
      <c r="L24" s="26">
        <v>0</v>
      </c>
      <c r="M24" s="22" t="s">
        <v>49</v>
      </c>
      <c r="N24" s="26">
        <v>36</v>
      </c>
      <c r="O24" s="26">
        <v>124</v>
      </c>
    </row>
    <row r="25" spans="1:15" x14ac:dyDescent="0.25">
      <c r="A25" s="9" t="s">
        <v>57</v>
      </c>
      <c r="B25" s="13" t="s">
        <v>95</v>
      </c>
      <c r="C25" s="27">
        <v>46279</v>
      </c>
      <c r="D25" s="27">
        <v>46282</v>
      </c>
      <c r="E25" s="15" t="s">
        <v>71</v>
      </c>
      <c r="F25" s="15">
        <v>4</v>
      </c>
      <c r="G25" s="15" t="s">
        <v>78</v>
      </c>
      <c r="H25" s="28" t="s">
        <v>3</v>
      </c>
      <c r="I25" s="13" t="s">
        <v>2</v>
      </c>
      <c r="J25" s="29" t="s">
        <v>48</v>
      </c>
      <c r="K25" s="16">
        <f>348+246</f>
        <v>594</v>
      </c>
      <c r="L25" s="16">
        <v>474.95</v>
      </c>
      <c r="M25" s="16" t="s">
        <v>29</v>
      </c>
      <c r="N25" s="16">
        <v>240</v>
      </c>
      <c r="O25" s="16">
        <f>10.56+58.7</f>
        <v>69.260000000000005</v>
      </c>
    </row>
    <row r="26" spans="1:15" x14ac:dyDescent="0.25">
      <c r="A26" s="9" t="s">
        <v>58</v>
      </c>
      <c r="B26" s="30" t="s">
        <v>39</v>
      </c>
      <c r="C26" s="10">
        <v>46286</v>
      </c>
      <c r="D26" s="10">
        <v>46289</v>
      </c>
      <c r="E26" s="11" t="s">
        <v>71</v>
      </c>
      <c r="F26" s="12">
        <v>4</v>
      </c>
      <c r="G26" s="12" t="s">
        <v>47</v>
      </c>
      <c r="H26" s="9" t="s">
        <v>76</v>
      </c>
      <c r="I26" s="20" t="s">
        <v>6</v>
      </c>
      <c r="J26" s="14" t="s">
        <v>28</v>
      </c>
      <c r="K26" s="32">
        <v>321.39999999999998</v>
      </c>
      <c r="L26" s="18">
        <v>0</v>
      </c>
      <c r="M26" s="11" t="s">
        <v>49</v>
      </c>
      <c r="N26" s="33">
        <v>120</v>
      </c>
      <c r="O26" s="32">
        <v>278.89999999999998</v>
      </c>
    </row>
    <row r="27" spans="1:15" x14ac:dyDescent="0.25">
      <c r="A27" s="9" t="s">
        <v>59</v>
      </c>
      <c r="B27" s="20" t="s">
        <v>96</v>
      </c>
      <c r="C27" s="10">
        <v>46286</v>
      </c>
      <c r="D27" s="10">
        <v>46289</v>
      </c>
      <c r="E27" s="11" t="s">
        <v>71</v>
      </c>
      <c r="F27" s="12">
        <v>4</v>
      </c>
      <c r="G27" s="12" t="s">
        <v>47</v>
      </c>
      <c r="H27" s="9" t="s">
        <v>76</v>
      </c>
      <c r="I27" s="20" t="s">
        <v>6</v>
      </c>
      <c r="J27" s="14" t="s">
        <v>28</v>
      </c>
      <c r="K27" s="32">
        <v>321.39999999999998</v>
      </c>
      <c r="L27" s="18">
        <v>0</v>
      </c>
      <c r="M27" s="11" t="s">
        <v>49</v>
      </c>
      <c r="N27" s="33">
        <v>120</v>
      </c>
      <c r="O27" s="32">
        <v>278.89999999999998</v>
      </c>
    </row>
    <row r="28" spans="1:15" x14ac:dyDescent="0.25">
      <c r="A28" s="9" t="s">
        <v>60</v>
      </c>
      <c r="B28" s="20" t="s">
        <v>41</v>
      </c>
      <c r="C28" s="10">
        <v>46286</v>
      </c>
      <c r="D28" s="10">
        <v>46289</v>
      </c>
      <c r="E28" s="11" t="s">
        <v>71</v>
      </c>
      <c r="F28" s="12">
        <v>4</v>
      </c>
      <c r="G28" s="12" t="s">
        <v>47</v>
      </c>
      <c r="H28" s="9" t="s">
        <v>76</v>
      </c>
      <c r="I28" s="20" t="s">
        <v>6</v>
      </c>
      <c r="J28" s="14" t="s">
        <v>28</v>
      </c>
      <c r="K28" s="32">
        <v>321.39999999999998</v>
      </c>
      <c r="L28" s="18">
        <v>0</v>
      </c>
      <c r="M28" s="11" t="s">
        <v>49</v>
      </c>
      <c r="N28" s="33">
        <v>120</v>
      </c>
      <c r="O28" s="32">
        <v>278.89999999999998</v>
      </c>
    </row>
    <row r="29" spans="1:15" x14ac:dyDescent="0.25">
      <c r="A29" s="9" t="s">
        <v>61</v>
      </c>
      <c r="B29" s="30" t="s">
        <v>89</v>
      </c>
      <c r="C29" s="10">
        <v>46286</v>
      </c>
      <c r="D29" s="10">
        <v>46289</v>
      </c>
      <c r="E29" s="11" t="s">
        <v>71</v>
      </c>
      <c r="F29" s="12">
        <v>4</v>
      </c>
      <c r="G29" s="12" t="s">
        <v>47</v>
      </c>
      <c r="H29" s="9" t="s">
        <v>76</v>
      </c>
      <c r="I29" s="20" t="s">
        <v>6</v>
      </c>
      <c r="J29" s="14" t="s">
        <v>28</v>
      </c>
      <c r="K29" s="32">
        <v>321.39999999999998</v>
      </c>
      <c r="L29" s="18">
        <v>0</v>
      </c>
      <c r="M29" s="11" t="s">
        <v>49</v>
      </c>
      <c r="N29" s="33">
        <v>120</v>
      </c>
      <c r="O29" s="32">
        <v>278.89999999999998</v>
      </c>
    </row>
    <row r="30" spans="1:15" x14ac:dyDescent="0.25">
      <c r="A30" s="9" t="s">
        <v>62</v>
      </c>
      <c r="B30" s="31" t="s">
        <v>90</v>
      </c>
      <c r="C30" s="10">
        <v>46286</v>
      </c>
      <c r="D30" s="10">
        <v>46289</v>
      </c>
      <c r="E30" s="11" t="s">
        <v>71</v>
      </c>
      <c r="F30" s="12">
        <v>4</v>
      </c>
      <c r="G30" s="12" t="s">
        <v>47</v>
      </c>
      <c r="H30" s="9" t="s">
        <v>76</v>
      </c>
      <c r="I30" s="20" t="s">
        <v>6</v>
      </c>
      <c r="J30" s="14" t="s">
        <v>28</v>
      </c>
      <c r="K30" s="32">
        <v>321.39999999999998</v>
      </c>
      <c r="L30" s="18">
        <v>0</v>
      </c>
      <c r="M30" s="11" t="s">
        <v>49</v>
      </c>
      <c r="N30" s="33">
        <v>120</v>
      </c>
      <c r="O30" s="32">
        <v>278.89999999999998</v>
      </c>
    </row>
    <row r="31" spans="1:15" x14ac:dyDescent="0.25">
      <c r="A31" s="9" t="s">
        <v>63</v>
      </c>
      <c r="B31" s="20" t="s">
        <v>97</v>
      </c>
      <c r="C31" s="10">
        <v>46286</v>
      </c>
      <c r="D31" s="10">
        <v>46289</v>
      </c>
      <c r="E31" s="11" t="s">
        <v>71</v>
      </c>
      <c r="F31" s="12">
        <v>4</v>
      </c>
      <c r="G31" s="12" t="s">
        <v>47</v>
      </c>
      <c r="H31" s="9" t="s">
        <v>76</v>
      </c>
      <c r="I31" s="20" t="s">
        <v>6</v>
      </c>
      <c r="J31" s="14" t="s">
        <v>28</v>
      </c>
      <c r="K31" s="32">
        <v>321.39999999999998</v>
      </c>
      <c r="L31" s="18">
        <v>0</v>
      </c>
      <c r="M31" s="11" t="s">
        <v>49</v>
      </c>
      <c r="N31" s="33">
        <v>120</v>
      </c>
      <c r="O31" s="32">
        <v>278.89999999999998</v>
      </c>
    </row>
    <row r="32" spans="1:15" x14ac:dyDescent="0.25">
      <c r="A32" s="9" t="s">
        <v>64</v>
      </c>
      <c r="B32" s="20" t="s">
        <v>36</v>
      </c>
      <c r="C32" s="10">
        <v>46286</v>
      </c>
      <c r="D32" s="10">
        <v>46289</v>
      </c>
      <c r="E32" s="11" t="s">
        <v>71</v>
      </c>
      <c r="F32" s="12">
        <v>4</v>
      </c>
      <c r="G32" s="12" t="s">
        <v>47</v>
      </c>
      <c r="H32" s="9" t="s">
        <v>76</v>
      </c>
      <c r="I32" s="20" t="s">
        <v>6</v>
      </c>
      <c r="J32" s="14" t="s">
        <v>28</v>
      </c>
      <c r="K32" s="32">
        <v>321.39999999999998</v>
      </c>
      <c r="L32" s="18">
        <v>0</v>
      </c>
      <c r="M32" s="11" t="s">
        <v>49</v>
      </c>
      <c r="N32" s="33">
        <v>120</v>
      </c>
      <c r="O32" s="32">
        <v>278.89999999999998</v>
      </c>
    </row>
    <row r="33" spans="1:15" x14ac:dyDescent="0.25">
      <c r="A33" s="9" t="s">
        <v>65</v>
      </c>
      <c r="B33" s="20" t="s">
        <v>98</v>
      </c>
      <c r="C33" s="10">
        <v>46286</v>
      </c>
      <c r="D33" s="10">
        <v>46289</v>
      </c>
      <c r="E33" s="11" t="s">
        <v>71</v>
      </c>
      <c r="F33" s="12">
        <v>4</v>
      </c>
      <c r="G33" s="12" t="s">
        <v>47</v>
      </c>
      <c r="H33" s="9" t="s">
        <v>76</v>
      </c>
      <c r="I33" s="20" t="s">
        <v>6</v>
      </c>
      <c r="J33" s="14" t="s">
        <v>28</v>
      </c>
      <c r="K33" s="32">
        <v>321.39999999999998</v>
      </c>
      <c r="L33" s="18">
        <v>0</v>
      </c>
      <c r="M33" s="11" t="s">
        <v>49</v>
      </c>
      <c r="N33" s="33">
        <v>120</v>
      </c>
      <c r="O33" s="32">
        <v>278.89999999999998</v>
      </c>
    </row>
    <row r="34" spans="1:15" x14ac:dyDescent="0.25">
      <c r="A34" s="9" t="s">
        <v>67</v>
      </c>
      <c r="B34" s="31" t="s">
        <v>27</v>
      </c>
      <c r="C34" s="10">
        <v>46286</v>
      </c>
      <c r="D34" s="10">
        <v>46289</v>
      </c>
      <c r="E34" s="11" t="s">
        <v>71</v>
      </c>
      <c r="F34" s="12">
        <v>4</v>
      </c>
      <c r="G34" s="12" t="s">
        <v>47</v>
      </c>
      <c r="H34" s="9" t="s">
        <v>76</v>
      </c>
      <c r="I34" s="20" t="s">
        <v>6</v>
      </c>
      <c r="J34" s="14" t="s">
        <v>28</v>
      </c>
      <c r="K34" s="32">
        <v>321.39999999999998</v>
      </c>
      <c r="L34" s="18">
        <v>0</v>
      </c>
      <c r="M34" s="11" t="s">
        <v>49</v>
      </c>
      <c r="N34" s="33">
        <v>120</v>
      </c>
      <c r="O34" s="32">
        <v>278.89999999999998</v>
      </c>
    </row>
    <row r="35" spans="1:15" x14ac:dyDescent="0.25">
      <c r="A35" s="9" t="s">
        <v>68</v>
      </c>
      <c r="B35" s="20" t="s">
        <v>93</v>
      </c>
      <c r="C35" s="10">
        <v>46286</v>
      </c>
      <c r="D35" s="10">
        <v>46289</v>
      </c>
      <c r="E35" s="11" t="s">
        <v>71</v>
      </c>
      <c r="F35" s="12">
        <v>4</v>
      </c>
      <c r="G35" s="12" t="s">
        <v>47</v>
      </c>
      <c r="H35" s="9" t="s">
        <v>76</v>
      </c>
      <c r="I35" s="20" t="s">
        <v>6</v>
      </c>
      <c r="J35" s="14" t="s">
        <v>28</v>
      </c>
      <c r="K35" s="32">
        <v>321.39999999999998</v>
      </c>
      <c r="L35" s="18">
        <v>0</v>
      </c>
      <c r="M35" s="11" t="s">
        <v>49</v>
      </c>
      <c r="N35" s="33">
        <v>120</v>
      </c>
      <c r="O35" s="32">
        <v>278.89999999999998</v>
      </c>
    </row>
    <row r="36" spans="1:15" x14ac:dyDescent="0.2">
      <c r="O36" s="34"/>
    </row>
  </sheetData>
  <mergeCells count="1">
    <mergeCell ref="A2:O2"/>
  </mergeCells>
  <phoneticPr fontId="7" type="noConversion"/>
  <dataValidations count="2">
    <dataValidation type="list" allowBlank="1" showInputMessage="1" showErrorMessage="1" sqref="M16 M5:M8 M20:M23 M25" xr:uid="{1243B04A-4B5A-4547-B661-D2F128DD1E41}">
      <formula1>"Biznesa,Ekonomiskā"</formula1>
    </dataValidation>
    <dataValidation type="list" allowBlank="1" showInputMessage="1" showErrorMessage="1" sqref="E5:E35" xr:uid="{1E20E4DB-21AF-4E15-AC49-412F8582EE15}">
      <formula1>"Janvāris,Februāris,Marts,Aprīlis,Maijs,Jūnijs,Jūlijs,Augusts,Septembris,Oktobris,Novembris,Decembris"</formula1>
    </dataValidation>
  </dataValidations>
  <pageMargins left="0.7" right="0.7" top="0.75" bottom="0.75" header="0.3" footer="0.3"/>
</worksheet>
</file>

<file path=docMetadata/LabelInfo.xml><?xml version="1.0" encoding="utf-8"?>
<clbl:labelList xmlns:clbl="http://schemas.microsoft.com/office/2020/mipLabelMetadata">
  <clbl:label id="{a2d593ad-f07d-4c55-87c8-106c26d6ba08}" enabled="0" method="" siteId="{a2d593ad-f07d-4c55-87c8-106c26d6ba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Veikšina</dc:creator>
  <cp:lastModifiedBy>Ieva Veikšina</cp:lastModifiedBy>
  <dcterms:created xsi:type="dcterms:W3CDTF">2026-10-09T09:09:52Z</dcterms:created>
  <dcterms:modified xsi:type="dcterms:W3CDTF">2026-10-09T09:34:32Z</dcterms:modified>
</cp:coreProperties>
</file>